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ΕΑ 2019 ΔΕ01 ΕΙΔΙΚΟΥ ΒΟΗΘΗΤΙΚΟ" sheetId="1" r:id="rId1"/>
  </sheets>
  <definedNames/>
  <calcPr fullCalcOnLoad="1"/>
</workbook>
</file>

<file path=xl/sharedStrings.xml><?xml version="1.0" encoding="utf-8"?>
<sst xmlns="http://schemas.openxmlformats.org/spreadsheetml/2006/main" count="535" uniqueCount="21">
  <si>
    <t>ΔΕΥΤΕΡΟΒΑΘΜΙΑΣ ΕΚΠΑΙΔΕΥΣΗΣ (ΔΕ)</t>
  </si>
  <si>
    <t>Α/Α</t>
  </si>
  <si>
    <t>ΜΟΝΑΔΙΚΟΣ ΚΩΔΙΚΟΣ</t>
  </si>
  <si>
    <t>ΑΙΤΙΟΛΟΓΙΑ ΑΠΟΡΡΙΨΗΣ</t>
  </si>
  <si>
    <t>ΜΗ ΚΑΤΑΒΟΛΗ ΠΑΡΑΒΟΛΟΥ</t>
  </si>
  <si>
    <t>ΜΗ ΚΑΤΑΘΕΣΗ ΑΠΟΔΕΚΤΟΥ, ΣΥΜΦΩΝΑ ΜΕ ΤΗΝ ΠΡΟΚΗΡΥΞΗ, ΒΑΣΙΚΟΥ ΤΙΤΛΟΥ ΣΠΟΥΔΩΝ</t>
  </si>
  <si>
    <t>ΜΗ ΚΑΤΑΒΟΛΗ ΠΑΡΑΒΟΛΟΥ, ΜΗ ΚΑΤΑΘΕΣΗ ΔΙΚΑΙΟΛΟΓΗΤΙΚΩΝ</t>
  </si>
  <si>
    <t>ΔΕΝ ΕΙΝΑΙ ΕΓΓΕΓΡΑΜΜΕΝΟΣ ΣΤΟ ΟΠΣΥΔ</t>
  </si>
  <si>
    <t>ΜΗ ΚΑΤΑΘΕΣΗ ΔΙΚΑΙΟΛΟΓΗΤΙΚΩΝ</t>
  </si>
  <si>
    <t>ΔΕΝ ΕΙΝΑΙ ΕΓΓΕΓΡΑΜΜΕΝΟΣ ΣΤΟ ΟΠΣΥΔ, ΜΗ ΚΑΤΑΒΟΛΗ ΠΑΡΑΒΟΛΟΥ</t>
  </si>
  <si>
    <t>ΜΗ ΑΥΤΟΠΡΟΣΩΠΗ Η' ΜΕ ΕΞΟΥΣΙΟΔΟΤΗΜΕΝΟ ΠΡΟΣΩΠΟ ΚΑΤΑΘΕΣΗ ΔΙΚΑΙΟΛΟΓΗΤΙΚΩΝ</t>
  </si>
  <si>
    <t>ΜΗ ΚΑΤΑΒΟΛΗ ΠΑΡΑΒΟΛΟΥ, ΜΗ ΚΑΤΑΘΕΣΗ ΑΠΟΔΕΚΤΟΥ, ΣΥΜΦΩΝΑ ΜΕ ΤΗΝ ΠΡΟΚΗΡΥΞΗ, ΒΑΣΙΚΟΥ ΤΙΤΛΟΥ ΣΠΟΥΔΩΝ</t>
  </si>
  <si>
    <t>ΟΡΙΟ ΗΛΙΚΙΑΣ ΥΠΟΨΗΦΙΟΥ</t>
  </si>
  <si>
    <t>ΑΝΑΠΟΔΕΙΚΤΟ ΣΤΟΙΧΕΙΟ ΧΡΗΣΙΜΟΠΟΙΗΘΕΝ ΓΙΑ ΤΗΝ ΚΑΤΑΤΑΞΗ</t>
  </si>
  <si>
    <t>ΕΚΠΡΟΘΕΣΜΗ ΚΑΤΑΘΕΣΗ ΔΙΚΑΙΟΛΟΓΗΤΙΚΩΝ</t>
  </si>
  <si>
    <t>ΕΛΛΕΙΨΗ ΓΕΝΙΚΟΥ ΠΡΟΣΟΝΤΟΣ ΔΙΟΡΙΣΜΟΥ</t>
  </si>
  <si>
    <t>ΜΗ ΚΑΤΑΘΕΣΗ ΑΠΟΔΕΚΤΟΥ, ΣΥΜΦΩΝΑ ΜΕ ΤΗΝ ΠΡΟΚΗΡΥΞΗ, ΒΑΣΙΚΟΥ ΤΙΤΛΟΥ ΣΠΟΥΔΩΝ, ΟΡΙΟ ΗΛΙΚΙΑΣ ΥΠΟΨΗΦΙΟΥ</t>
  </si>
  <si>
    <t>****************************************************************************************************************************</t>
  </si>
  <si>
    <t>*** Η ΜΗ ΣΥΜΠΛΗΡΩΣΗ ΤΩΝ ΑΠΑΡΑΙΤΗΤΩΝ ΣΤΟΙΧΕΙΩΝ ΣΤΗΝ ΑΙΤΗΣΗ ΙΣΟΔΥΝΑΜΕΙ ΜΕ ΤΗΝ ΕΛΛΕΙΨΗ ΤΩΝ ΣΤΟΙΧΕΙΩΝ ΑΥΤΩΝ ΑΠΟ ΤΟΝ ΥΠΟΨΗΦΙΟ ***</t>
  </si>
  <si>
    <t>ΚΑΤΑΤΑΞΗ ΜΕ ΣΕΙΡΑ ΠΡΟΤΕΡΑΙΟΤΗΤΑΣ ΥΠΟΨΗΦΙΩΝ ΜΕΛΩΝ ΕΙΔΙΚΟΥ ΒΟΗΘΗΤΙΚΟΥ ΠΡΟΣΩΠΙΚΟΥ(Ε.Β.Π.) ΣΤΗΝ ΠΡΩΤΟΒΑΘΜΙΑ ΚΑΙ ΔΕΥΤΕΡΟΒΑΘΜΙΑ ΕΚΠΑΙΔΕΥΣΗ (ν.4589/2019) – ΠΡΟΚΗΡΥΞΗ 1ΕΑ/2019 (ΦΕΚ 13/τ.ΑΣΕΠ/25.4.2019)</t>
  </si>
  <si>
    <t>Π Ι Ν Α Κ Α Σ    Α Π Ο Ρ Ρ Ι Π Τ Ε Ω 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</si>
</sst>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7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2" max="2" width="20.7109375" style="0" bestFit="1" customWidth="1"/>
    <col min="3" max="3" width="107.57421875" style="0" bestFit="1" customWidth="1"/>
  </cols>
  <sheetData>
    <row r="1" spans="1:15" ht="39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>
      <c r="A2" t="s">
        <v>20</v>
      </c>
    </row>
    <row r="4" ht="15">
      <c r="A4" t="s">
        <v>0</v>
      </c>
    </row>
    <row r="6" spans="1:3" ht="15">
      <c r="A6" t="s">
        <v>1</v>
      </c>
      <c r="B6" t="s">
        <v>2</v>
      </c>
      <c r="C6" t="s">
        <v>3</v>
      </c>
    </row>
    <row r="7" spans="1:3" ht="15">
      <c r="A7">
        <v>1</v>
      </c>
      <c r="B7" t="str">
        <f>"00003467"</f>
        <v>00003467</v>
      </c>
      <c r="C7" t="s">
        <v>5</v>
      </c>
    </row>
    <row r="8" spans="1:3" ht="15">
      <c r="A8">
        <v>2</v>
      </c>
      <c r="B8" t="str">
        <f>"00010394"</f>
        <v>00010394</v>
      </c>
      <c r="C8" t="s">
        <v>6</v>
      </c>
    </row>
    <row r="9" spans="1:3" ht="15">
      <c r="A9">
        <v>3</v>
      </c>
      <c r="B9" t="str">
        <f>"00010912"</f>
        <v>00010912</v>
      </c>
      <c r="C9" t="s">
        <v>7</v>
      </c>
    </row>
    <row r="10" spans="1:3" ht="15">
      <c r="A10">
        <v>4</v>
      </c>
      <c r="B10" t="str">
        <f>"00011248"</f>
        <v>00011248</v>
      </c>
      <c r="C10" t="s">
        <v>8</v>
      </c>
    </row>
    <row r="11" spans="1:3" ht="15">
      <c r="A11">
        <v>5</v>
      </c>
      <c r="B11" t="str">
        <f>"00017640"</f>
        <v>00017640</v>
      </c>
      <c r="C11" t="s">
        <v>9</v>
      </c>
    </row>
    <row r="12" spans="1:3" ht="15">
      <c r="A12">
        <v>6</v>
      </c>
      <c r="B12" t="str">
        <f>"00018239"</f>
        <v>00018239</v>
      </c>
      <c r="C12" t="s">
        <v>6</v>
      </c>
    </row>
    <row r="13" spans="1:3" ht="15">
      <c r="A13">
        <v>7</v>
      </c>
      <c r="B13" t="str">
        <f>"00021196"</f>
        <v>00021196</v>
      </c>
      <c r="C13" t="s">
        <v>5</v>
      </c>
    </row>
    <row r="14" spans="1:3" ht="15">
      <c r="A14">
        <v>8</v>
      </c>
      <c r="B14" t="str">
        <f>"00023110"</f>
        <v>00023110</v>
      </c>
      <c r="C14" t="s">
        <v>8</v>
      </c>
    </row>
    <row r="15" spans="1:3" ht="15">
      <c r="A15">
        <v>9</v>
      </c>
      <c r="B15" t="str">
        <f>"00023504"</f>
        <v>00023504</v>
      </c>
      <c r="C15" t="s">
        <v>9</v>
      </c>
    </row>
    <row r="16" spans="1:3" ht="15">
      <c r="A16">
        <v>10</v>
      </c>
      <c r="B16" t="str">
        <f>"00026042"</f>
        <v>00026042</v>
      </c>
      <c r="C16" t="s">
        <v>6</v>
      </c>
    </row>
    <row r="17" spans="1:3" ht="15">
      <c r="A17">
        <v>11</v>
      </c>
      <c r="B17" t="str">
        <f>"00029014"</f>
        <v>00029014</v>
      </c>
      <c r="C17" t="s">
        <v>6</v>
      </c>
    </row>
    <row r="18" spans="1:3" ht="15">
      <c r="A18">
        <v>12</v>
      </c>
      <c r="B18" t="str">
        <f>"00029072"</f>
        <v>00029072</v>
      </c>
      <c r="C18" t="s">
        <v>5</v>
      </c>
    </row>
    <row r="19" spans="1:3" ht="15">
      <c r="A19">
        <v>13</v>
      </c>
      <c r="B19" t="str">
        <f>"00037182"</f>
        <v>00037182</v>
      </c>
      <c r="C19" t="s">
        <v>8</v>
      </c>
    </row>
    <row r="20" spans="1:3" ht="15">
      <c r="A20">
        <v>14</v>
      </c>
      <c r="B20" t="str">
        <f>"00040973"</f>
        <v>00040973</v>
      </c>
      <c r="C20" t="s">
        <v>8</v>
      </c>
    </row>
    <row r="21" spans="1:3" ht="15">
      <c r="A21">
        <v>15</v>
      </c>
      <c r="B21" t="str">
        <f>"00048014"</f>
        <v>00048014</v>
      </c>
      <c r="C21" t="s">
        <v>9</v>
      </c>
    </row>
    <row r="22" spans="1:3" ht="15">
      <c r="A22">
        <v>16</v>
      </c>
      <c r="B22" t="str">
        <f>"00050886"</f>
        <v>00050886</v>
      </c>
      <c r="C22" t="s">
        <v>8</v>
      </c>
    </row>
    <row r="23" spans="1:3" ht="15">
      <c r="A23">
        <v>17</v>
      </c>
      <c r="B23" t="str">
        <f>"00071249"</f>
        <v>00071249</v>
      </c>
      <c r="C23" t="s">
        <v>8</v>
      </c>
    </row>
    <row r="24" spans="1:3" ht="15">
      <c r="A24">
        <v>18</v>
      </c>
      <c r="B24" t="str">
        <f>"00073285"</f>
        <v>00073285</v>
      </c>
      <c r="C24" t="s">
        <v>6</v>
      </c>
    </row>
    <row r="25" spans="1:3" ht="15">
      <c r="A25">
        <v>19</v>
      </c>
      <c r="B25" t="str">
        <f>"00079604"</f>
        <v>00079604</v>
      </c>
      <c r="C25" t="s">
        <v>4</v>
      </c>
    </row>
    <row r="26" spans="1:3" ht="15">
      <c r="A26">
        <v>20</v>
      </c>
      <c r="B26" t="str">
        <f>"00084423"</f>
        <v>00084423</v>
      </c>
      <c r="C26" t="s">
        <v>8</v>
      </c>
    </row>
    <row r="27" spans="1:3" ht="15">
      <c r="A27">
        <v>21</v>
      </c>
      <c r="B27" t="str">
        <f>"00085826"</f>
        <v>00085826</v>
      </c>
      <c r="C27" t="s">
        <v>8</v>
      </c>
    </row>
    <row r="28" spans="1:3" ht="15">
      <c r="A28">
        <v>22</v>
      </c>
      <c r="B28" t="str">
        <f>"00091636"</f>
        <v>00091636</v>
      </c>
      <c r="C28" t="s">
        <v>8</v>
      </c>
    </row>
    <row r="29" spans="1:3" ht="15">
      <c r="A29">
        <v>23</v>
      </c>
      <c r="B29" t="str">
        <f>"00091715"</f>
        <v>00091715</v>
      </c>
      <c r="C29" t="s">
        <v>5</v>
      </c>
    </row>
    <row r="30" spans="1:3" ht="15">
      <c r="A30">
        <v>24</v>
      </c>
      <c r="B30" t="str">
        <f>"00092461"</f>
        <v>00092461</v>
      </c>
      <c r="C30" t="s">
        <v>7</v>
      </c>
    </row>
    <row r="31" spans="1:3" ht="15">
      <c r="A31">
        <v>25</v>
      </c>
      <c r="B31" t="str">
        <f>"00092889"</f>
        <v>00092889</v>
      </c>
      <c r="C31" t="s">
        <v>6</v>
      </c>
    </row>
    <row r="32" spans="1:3" ht="15">
      <c r="A32">
        <v>26</v>
      </c>
      <c r="B32" t="str">
        <f>"00096209"</f>
        <v>00096209</v>
      </c>
      <c r="C32" t="s">
        <v>4</v>
      </c>
    </row>
    <row r="33" spans="1:3" ht="15">
      <c r="A33">
        <v>27</v>
      </c>
      <c r="B33" t="str">
        <f>"00100969"</f>
        <v>00100969</v>
      </c>
      <c r="C33" t="s">
        <v>4</v>
      </c>
    </row>
    <row r="34" spans="1:3" ht="15">
      <c r="A34">
        <v>28</v>
      </c>
      <c r="B34" t="str">
        <f>"00103450"</f>
        <v>00103450</v>
      </c>
      <c r="C34" t="s">
        <v>5</v>
      </c>
    </row>
    <row r="35" spans="1:3" ht="15">
      <c r="A35">
        <v>29</v>
      </c>
      <c r="B35" t="str">
        <f>"00103960"</f>
        <v>00103960</v>
      </c>
      <c r="C35" t="s">
        <v>6</v>
      </c>
    </row>
    <row r="36" spans="1:3" ht="15">
      <c r="A36">
        <v>30</v>
      </c>
      <c r="B36" t="str">
        <f>"00107157"</f>
        <v>00107157</v>
      </c>
      <c r="C36" t="s">
        <v>5</v>
      </c>
    </row>
    <row r="37" spans="1:3" ht="15">
      <c r="A37">
        <v>31</v>
      </c>
      <c r="B37" t="str">
        <f>"00107775"</f>
        <v>00107775</v>
      </c>
      <c r="C37" t="s">
        <v>8</v>
      </c>
    </row>
    <row r="38" spans="1:3" ht="15">
      <c r="A38">
        <v>32</v>
      </c>
      <c r="B38" t="str">
        <f>"00113089"</f>
        <v>00113089</v>
      </c>
      <c r="C38" t="s">
        <v>5</v>
      </c>
    </row>
    <row r="39" spans="1:3" ht="15">
      <c r="A39">
        <v>33</v>
      </c>
      <c r="B39" t="str">
        <f>"00113775"</f>
        <v>00113775</v>
      </c>
      <c r="C39" t="s">
        <v>8</v>
      </c>
    </row>
    <row r="40" spans="1:3" ht="15">
      <c r="A40">
        <v>34</v>
      </c>
      <c r="B40" t="str">
        <f>"00115260"</f>
        <v>00115260</v>
      </c>
      <c r="C40" t="s">
        <v>5</v>
      </c>
    </row>
    <row r="41" spans="1:3" ht="15">
      <c r="A41">
        <v>35</v>
      </c>
      <c r="B41" t="str">
        <f>"00115706"</f>
        <v>00115706</v>
      </c>
      <c r="C41" t="s">
        <v>5</v>
      </c>
    </row>
    <row r="42" spans="1:3" ht="15">
      <c r="A42">
        <v>36</v>
      </c>
      <c r="B42" t="str">
        <f>"00118142"</f>
        <v>00118142</v>
      </c>
      <c r="C42" t="s">
        <v>5</v>
      </c>
    </row>
    <row r="43" spans="1:3" ht="15">
      <c r="A43">
        <v>37</v>
      </c>
      <c r="B43" t="str">
        <f>"00120662"</f>
        <v>00120662</v>
      </c>
      <c r="C43" t="s">
        <v>5</v>
      </c>
    </row>
    <row r="44" spans="1:3" ht="15">
      <c r="A44">
        <v>38</v>
      </c>
      <c r="B44" t="str">
        <f>"00122399"</f>
        <v>00122399</v>
      </c>
      <c r="C44" t="s">
        <v>6</v>
      </c>
    </row>
    <row r="45" spans="1:3" ht="15">
      <c r="A45">
        <v>39</v>
      </c>
      <c r="B45" t="str">
        <f>"00129190"</f>
        <v>00129190</v>
      </c>
      <c r="C45" t="s">
        <v>4</v>
      </c>
    </row>
    <row r="46" spans="1:3" ht="15">
      <c r="A46">
        <v>40</v>
      </c>
      <c r="B46" t="str">
        <f>"00130722"</f>
        <v>00130722</v>
      </c>
      <c r="C46" t="s">
        <v>14</v>
      </c>
    </row>
    <row r="47" spans="1:3" ht="15">
      <c r="A47">
        <v>41</v>
      </c>
      <c r="B47" t="str">
        <f>"00142247"</f>
        <v>00142247</v>
      </c>
      <c r="C47" t="s">
        <v>5</v>
      </c>
    </row>
    <row r="48" spans="1:3" ht="15">
      <c r="A48">
        <v>42</v>
      </c>
      <c r="B48" t="str">
        <f>"00142396"</f>
        <v>00142396</v>
      </c>
      <c r="C48" t="s">
        <v>9</v>
      </c>
    </row>
    <row r="49" spans="1:3" ht="15">
      <c r="A49">
        <v>43</v>
      </c>
      <c r="B49" t="str">
        <f>"00145005"</f>
        <v>00145005</v>
      </c>
      <c r="C49" t="s">
        <v>5</v>
      </c>
    </row>
    <row r="50" spans="1:3" ht="15">
      <c r="A50">
        <v>44</v>
      </c>
      <c r="B50" t="str">
        <f>"00148563"</f>
        <v>00148563</v>
      </c>
      <c r="C50" t="s">
        <v>9</v>
      </c>
    </row>
    <row r="51" spans="1:3" ht="15">
      <c r="A51">
        <v>45</v>
      </c>
      <c r="B51" t="str">
        <f>"00149931"</f>
        <v>00149931</v>
      </c>
      <c r="C51" t="s">
        <v>8</v>
      </c>
    </row>
    <row r="52" spans="1:3" ht="15">
      <c r="A52">
        <v>46</v>
      </c>
      <c r="B52" t="str">
        <f>"00150593"</f>
        <v>00150593</v>
      </c>
      <c r="C52" t="s">
        <v>4</v>
      </c>
    </row>
    <row r="53" spans="1:3" ht="15">
      <c r="A53">
        <v>47</v>
      </c>
      <c r="B53" t="str">
        <f>"00151664"</f>
        <v>00151664</v>
      </c>
      <c r="C53" t="s">
        <v>6</v>
      </c>
    </row>
    <row r="54" spans="1:3" ht="15">
      <c r="A54">
        <v>48</v>
      </c>
      <c r="B54" t="str">
        <f>"00152442"</f>
        <v>00152442</v>
      </c>
      <c r="C54" t="s">
        <v>5</v>
      </c>
    </row>
    <row r="55" spans="1:3" ht="15">
      <c r="A55">
        <v>49</v>
      </c>
      <c r="B55" t="str">
        <f>"00152559"</f>
        <v>00152559</v>
      </c>
      <c r="C55" t="s">
        <v>9</v>
      </c>
    </row>
    <row r="56" spans="1:3" ht="15">
      <c r="A56">
        <v>50</v>
      </c>
      <c r="B56" t="str">
        <f>"00152607"</f>
        <v>00152607</v>
      </c>
      <c r="C56" t="s">
        <v>4</v>
      </c>
    </row>
    <row r="57" spans="1:3" ht="15">
      <c r="A57">
        <v>51</v>
      </c>
      <c r="B57" t="str">
        <f>"00153526"</f>
        <v>00153526</v>
      </c>
      <c r="C57" t="s">
        <v>4</v>
      </c>
    </row>
    <row r="58" spans="1:3" ht="15">
      <c r="A58">
        <v>52</v>
      </c>
      <c r="B58" t="str">
        <f>"00156803"</f>
        <v>00156803</v>
      </c>
      <c r="C58" t="s">
        <v>4</v>
      </c>
    </row>
    <row r="59" spans="1:3" ht="15">
      <c r="A59">
        <v>53</v>
      </c>
      <c r="B59" t="str">
        <f>"00158322"</f>
        <v>00158322</v>
      </c>
      <c r="C59" t="s">
        <v>4</v>
      </c>
    </row>
    <row r="60" spans="1:3" ht="15">
      <c r="A60">
        <v>54</v>
      </c>
      <c r="B60" t="str">
        <f>"00158462"</f>
        <v>00158462</v>
      </c>
      <c r="C60" t="s">
        <v>4</v>
      </c>
    </row>
    <row r="61" spans="1:3" ht="15">
      <c r="A61">
        <v>55</v>
      </c>
      <c r="B61" t="str">
        <f>"00162279"</f>
        <v>00162279</v>
      </c>
      <c r="C61" t="s">
        <v>4</v>
      </c>
    </row>
    <row r="62" spans="1:3" ht="15">
      <c r="A62">
        <v>56</v>
      </c>
      <c r="B62" t="str">
        <f>"00162477"</f>
        <v>00162477</v>
      </c>
      <c r="C62" t="s">
        <v>4</v>
      </c>
    </row>
    <row r="63" spans="1:3" ht="15">
      <c r="A63">
        <v>57</v>
      </c>
      <c r="B63" t="str">
        <f>"00162834"</f>
        <v>00162834</v>
      </c>
      <c r="C63" t="s">
        <v>7</v>
      </c>
    </row>
    <row r="64" spans="1:3" ht="15">
      <c r="A64">
        <v>58</v>
      </c>
      <c r="B64" t="str">
        <f>"00176440"</f>
        <v>00176440</v>
      </c>
      <c r="C64" t="s">
        <v>5</v>
      </c>
    </row>
    <row r="65" spans="1:3" ht="15">
      <c r="A65">
        <v>59</v>
      </c>
      <c r="B65" t="str">
        <f>"00178682"</f>
        <v>00178682</v>
      </c>
      <c r="C65" t="s">
        <v>7</v>
      </c>
    </row>
    <row r="66" spans="1:3" ht="15">
      <c r="A66">
        <v>60</v>
      </c>
      <c r="B66" t="str">
        <f>"00181606"</f>
        <v>00181606</v>
      </c>
      <c r="C66" t="s">
        <v>7</v>
      </c>
    </row>
    <row r="67" spans="1:3" ht="15">
      <c r="A67">
        <v>61</v>
      </c>
      <c r="B67" t="str">
        <f>"00187149"</f>
        <v>00187149</v>
      </c>
      <c r="C67" t="s">
        <v>9</v>
      </c>
    </row>
    <row r="68" spans="1:3" ht="15">
      <c r="A68">
        <v>62</v>
      </c>
      <c r="B68" t="str">
        <f>"00188593"</f>
        <v>00188593</v>
      </c>
      <c r="C68" t="s">
        <v>4</v>
      </c>
    </row>
    <row r="69" spans="1:3" ht="15">
      <c r="A69">
        <v>63</v>
      </c>
      <c r="B69" t="str">
        <f>"00189412"</f>
        <v>00189412</v>
      </c>
      <c r="C69" t="s">
        <v>4</v>
      </c>
    </row>
    <row r="70" spans="1:3" ht="15">
      <c r="A70">
        <v>64</v>
      </c>
      <c r="B70" t="str">
        <f>"00189810"</f>
        <v>00189810</v>
      </c>
      <c r="C70" t="s">
        <v>4</v>
      </c>
    </row>
    <row r="71" spans="1:3" ht="15">
      <c r="A71">
        <v>65</v>
      </c>
      <c r="B71" t="str">
        <f>"00192912"</f>
        <v>00192912</v>
      </c>
      <c r="C71" t="s">
        <v>5</v>
      </c>
    </row>
    <row r="72" spans="1:3" ht="15">
      <c r="A72">
        <v>66</v>
      </c>
      <c r="B72" t="str">
        <f>"00193044"</f>
        <v>00193044</v>
      </c>
      <c r="C72" t="s">
        <v>7</v>
      </c>
    </row>
    <row r="73" spans="1:3" ht="15">
      <c r="A73">
        <v>67</v>
      </c>
      <c r="B73" t="str">
        <f>"00193513"</f>
        <v>00193513</v>
      </c>
      <c r="C73" t="s">
        <v>6</v>
      </c>
    </row>
    <row r="74" spans="1:3" ht="15">
      <c r="A74">
        <v>68</v>
      </c>
      <c r="B74" t="str">
        <f>"00193601"</f>
        <v>00193601</v>
      </c>
      <c r="C74" t="s">
        <v>7</v>
      </c>
    </row>
    <row r="75" spans="1:3" ht="15">
      <c r="A75">
        <v>69</v>
      </c>
      <c r="B75" t="str">
        <f>"00196629"</f>
        <v>00196629</v>
      </c>
      <c r="C75" t="s">
        <v>9</v>
      </c>
    </row>
    <row r="76" spans="1:3" ht="15">
      <c r="A76">
        <v>70</v>
      </c>
      <c r="B76" t="str">
        <f>"00199240"</f>
        <v>00199240</v>
      </c>
      <c r="C76" t="s">
        <v>5</v>
      </c>
    </row>
    <row r="77" spans="1:3" ht="15">
      <c r="A77">
        <v>71</v>
      </c>
      <c r="B77" t="str">
        <f>"00199616"</f>
        <v>00199616</v>
      </c>
      <c r="C77" t="s">
        <v>5</v>
      </c>
    </row>
    <row r="78" spans="1:3" ht="15">
      <c r="A78">
        <v>72</v>
      </c>
      <c r="B78" t="str">
        <f>"00205677"</f>
        <v>00205677</v>
      </c>
      <c r="C78" t="s">
        <v>8</v>
      </c>
    </row>
    <row r="79" spans="1:3" ht="15">
      <c r="A79">
        <v>73</v>
      </c>
      <c r="B79" t="str">
        <f>"00208451"</f>
        <v>00208451</v>
      </c>
      <c r="C79" t="s">
        <v>7</v>
      </c>
    </row>
    <row r="80" spans="1:3" ht="15">
      <c r="A80">
        <v>74</v>
      </c>
      <c r="B80" t="str">
        <f>"00209403"</f>
        <v>00209403</v>
      </c>
      <c r="C80" t="s">
        <v>4</v>
      </c>
    </row>
    <row r="81" spans="1:3" ht="15">
      <c r="A81">
        <v>75</v>
      </c>
      <c r="B81" t="str">
        <f>"00218670"</f>
        <v>00218670</v>
      </c>
      <c r="C81" t="s">
        <v>8</v>
      </c>
    </row>
    <row r="82" spans="1:3" ht="15">
      <c r="A82">
        <v>76</v>
      </c>
      <c r="B82" t="str">
        <f>"00221595"</f>
        <v>00221595</v>
      </c>
      <c r="C82" t="s">
        <v>4</v>
      </c>
    </row>
    <row r="83" spans="1:3" ht="15">
      <c r="A83">
        <v>77</v>
      </c>
      <c r="B83" t="str">
        <f>"00221963"</f>
        <v>00221963</v>
      </c>
      <c r="C83" t="s">
        <v>8</v>
      </c>
    </row>
    <row r="84" spans="1:3" ht="15">
      <c r="A84">
        <v>78</v>
      </c>
      <c r="B84" t="str">
        <f>"00226286"</f>
        <v>00226286</v>
      </c>
      <c r="C84" t="s">
        <v>14</v>
      </c>
    </row>
    <row r="85" spans="1:3" ht="15">
      <c r="A85">
        <v>79</v>
      </c>
      <c r="B85" t="str">
        <f>"00226441"</f>
        <v>00226441</v>
      </c>
      <c r="C85" t="s">
        <v>6</v>
      </c>
    </row>
    <row r="86" spans="1:3" ht="15">
      <c r="A86">
        <v>80</v>
      </c>
      <c r="B86" t="str">
        <f>"00226924"</f>
        <v>00226924</v>
      </c>
      <c r="C86" t="s">
        <v>7</v>
      </c>
    </row>
    <row r="87" spans="1:3" ht="15">
      <c r="A87">
        <v>81</v>
      </c>
      <c r="B87" t="str">
        <f>"00238085"</f>
        <v>00238085</v>
      </c>
      <c r="C87" t="s">
        <v>6</v>
      </c>
    </row>
    <row r="88" spans="1:3" ht="15">
      <c r="A88">
        <v>82</v>
      </c>
      <c r="B88" t="str">
        <f>"00238943"</f>
        <v>00238943</v>
      </c>
      <c r="C88" t="s">
        <v>8</v>
      </c>
    </row>
    <row r="89" spans="1:3" ht="15">
      <c r="A89">
        <v>83</v>
      </c>
      <c r="B89" t="str">
        <f>"00243957"</f>
        <v>00243957</v>
      </c>
      <c r="C89" t="s">
        <v>6</v>
      </c>
    </row>
    <row r="90" spans="1:3" ht="15">
      <c r="A90">
        <v>84</v>
      </c>
      <c r="B90" t="str">
        <f>"00245721"</f>
        <v>00245721</v>
      </c>
      <c r="C90" t="s">
        <v>9</v>
      </c>
    </row>
    <row r="91" spans="1:3" ht="15">
      <c r="A91">
        <v>85</v>
      </c>
      <c r="B91" t="str">
        <f>"00245756"</f>
        <v>00245756</v>
      </c>
      <c r="C91" t="s">
        <v>9</v>
      </c>
    </row>
    <row r="92" spans="1:3" ht="15">
      <c r="A92">
        <v>86</v>
      </c>
      <c r="B92" t="str">
        <f>"00251659"</f>
        <v>00251659</v>
      </c>
      <c r="C92" t="s">
        <v>9</v>
      </c>
    </row>
    <row r="93" spans="1:3" ht="15">
      <c r="A93">
        <v>87</v>
      </c>
      <c r="B93" t="str">
        <f>"00253325"</f>
        <v>00253325</v>
      </c>
      <c r="C93" t="s">
        <v>5</v>
      </c>
    </row>
    <row r="94" spans="1:3" ht="15">
      <c r="A94">
        <v>88</v>
      </c>
      <c r="B94" t="str">
        <f>"00254652"</f>
        <v>00254652</v>
      </c>
      <c r="C94" t="s">
        <v>7</v>
      </c>
    </row>
    <row r="95" spans="1:3" ht="15">
      <c r="A95">
        <v>89</v>
      </c>
      <c r="B95" t="str">
        <f>"00255072"</f>
        <v>00255072</v>
      </c>
      <c r="C95" t="s">
        <v>7</v>
      </c>
    </row>
    <row r="96" spans="1:3" ht="15">
      <c r="A96">
        <v>90</v>
      </c>
      <c r="B96" t="str">
        <f>"00259823"</f>
        <v>00259823</v>
      </c>
      <c r="C96" t="s">
        <v>7</v>
      </c>
    </row>
    <row r="97" spans="1:3" ht="15">
      <c r="A97">
        <v>91</v>
      </c>
      <c r="B97" t="str">
        <f>"00266158"</f>
        <v>00266158</v>
      </c>
      <c r="C97" t="s">
        <v>8</v>
      </c>
    </row>
    <row r="98" spans="1:3" ht="15">
      <c r="A98">
        <v>92</v>
      </c>
      <c r="B98" t="str">
        <f>"00270966"</f>
        <v>00270966</v>
      </c>
      <c r="C98" t="s">
        <v>4</v>
      </c>
    </row>
    <row r="99" spans="1:3" ht="15">
      <c r="A99">
        <v>93</v>
      </c>
      <c r="B99" t="str">
        <f>"00271227"</f>
        <v>00271227</v>
      </c>
      <c r="C99" t="s">
        <v>8</v>
      </c>
    </row>
    <row r="100" spans="1:3" ht="15">
      <c r="A100">
        <v>94</v>
      </c>
      <c r="B100" t="str">
        <f>"00274953"</f>
        <v>00274953</v>
      </c>
      <c r="C100" t="s">
        <v>5</v>
      </c>
    </row>
    <row r="101" spans="1:3" ht="15">
      <c r="A101">
        <v>95</v>
      </c>
      <c r="B101" t="str">
        <f>"00284161"</f>
        <v>00284161</v>
      </c>
      <c r="C101" t="s">
        <v>5</v>
      </c>
    </row>
    <row r="102" spans="1:3" ht="15">
      <c r="A102">
        <v>96</v>
      </c>
      <c r="B102" t="str">
        <f>"00285320"</f>
        <v>00285320</v>
      </c>
      <c r="C102" t="s">
        <v>7</v>
      </c>
    </row>
    <row r="103" spans="1:3" ht="15">
      <c r="A103">
        <v>97</v>
      </c>
      <c r="B103" t="str">
        <f>"00295951"</f>
        <v>00295951</v>
      </c>
      <c r="C103" t="s">
        <v>4</v>
      </c>
    </row>
    <row r="104" spans="1:3" ht="15">
      <c r="A104">
        <v>98</v>
      </c>
      <c r="B104" t="str">
        <f>"00306368"</f>
        <v>00306368</v>
      </c>
      <c r="C104" t="s">
        <v>7</v>
      </c>
    </row>
    <row r="105" spans="1:3" ht="15">
      <c r="A105">
        <v>99</v>
      </c>
      <c r="B105" t="str">
        <f>"00314233"</f>
        <v>00314233</v>
      </c>
      <c r="C105" t="s">
        <v>6</v>
      </c>
    </row>
    <row r="106" spans="1:3" ht="15">
      <c r="A106">
        <v>100</v>
      </c>
      <c r="B106" t="str">
        <f>"00314817"</f>
        <v>00314817</v>
      </c>
      <c r="C106" t="s">
        <v>8</v>
      </c>
    </row>
    <row r="107" spans="1:3" ht="15">
      <c r="A107">
        <v>101</v>
      </c>
      <c r="B107" t="str">
        <f>"00315123"</f>
        <v>00315123</v>
      </c>
      <c r="C107" t="s">
        <v>8</v>
      </c>
    </row>
    <row r="108" spans="1:3" ht="15">
      <c r="A108">
        <v>102</v>
      </c>
      <c r="B108" t="str">
        <f>"00319897"</f>
        <v>00319897</v>
      </c>
      <c r="C108" t="s">
        <v>8</v>
      </c>
    </row>
    <row r="109" spans="1:3" ht="15">
      <c r="A109">
        <v>103</v>
      </c>
      <c r="B109" t="str">
        <f>"00323982"</f>
        <v>00323982</v>
      </c>
      <c r="C109" t="s">
        <v>5</v>
      </c>
    </row>
    <row r="110" spans="1:3" ht="15">
      <c r="A110">
        <v>104</v>
      </c>
      <c r="B110" t="str">
        <f>"00329690"</f>
        <v>00329690</v>
      </c>
      <c r="C110" t="s">
        <v>9</v>
      </c>
    </row>
    <row r="111" spans="1:3" ht="15">
      <c r="A111">
        <v>105</v>
      </c>
      <c r="B111" t="str">
        <f>"00337703"</f>
        <v>00337703</v>
      </c>
      <c r="C111" t="s">
        <v>8</v>
      </c>
    </row>
    <row r="112" spans="1:3" ht="15">
      <c r="A112">
        <v>106</v>
      </c>
      <c r="B112" t="str">
        <f>"00350819"</f>
        <v>00350819</v>
      </c>
      <c r="C112" t="s">
        <v>8</v>
      </c>
    </row>
    <row r="113" spans="1:3" ht="15">
      <c r="A113">
        <v>107</v>
      </c>
      <c r="B113" t="str">
        <f>"00355184"</f>
        <v>00355184</v>
      </c>
      <c r="C113" t="s">
        <v>8</v>
      </c>
    </row>
    <row r="114" spans="1:3" ht="15">
      <c r="A114">
        <v>108</v>
      </c>
      <c r="B114" t="str">
        <f>"00355881"</f>
        <v>00355881</v>
      </c>
      <c r="C114" t="s">
        <v>7</v>
      </c>
    </row>
    <row r="115" spans="1:3" ht="15">
      <c r="A115">
        <v>109</v>
      </c>
      <c r="B115" t="str">
        <f>"00357629"</f>
        <v>00357629</v>
      </c>
      <c r="C115" t="s">
        <v>8</v>
      </c>
    </row>
    <row r="116" spans="1:3" ht="15">
      <c r="A116">
        <v>110</v>
      </c>
      <c r="B116" t="str">
        <f>"00365785"</f>
        <v>00365785</v>
      </c>
      <c r="C116" t="s">
        <v>5</v>
      </c>
    </row>
    <row r="117" spans="1:3" ht="15">
      <c r="A117">
        <v>111</v>
      </c>
      <c r="B117" t="str">
        <f>"00369478"</f>
        <v>00369478</v>
      </c>
      <c r="C117" t="s">
        <v>8</v>
      </c>
    </row>
    <row r="118" spans="1:3" ht="15">
      <c r="A118">
        <v>112</v>
      </c>
      <c r="B118" t="str">
        <f>"00382863"</f>
        <v>00382863</v>
      </c>
      <c r="C118" t="s">
        <v>5</v>
      </c>
    </row>
    <row r="119" spans="1:3" ht="15">
      <c r="A119">
        <v>113</v>
      </c>
      <c r="B119" t="str">
        <f>"00383618"</f>
        <v>00383618</v>
      </c>
      <c r="C119" t="s">
        <v>9</v>
      </c>
    </row>
    <row r="120" spans="1:3" ht="15">
      <c r="A120">
        <v>114</v>
      </c>
      <c r="B120" t="str">
        <f>"00386555"</f>
        <v>00386555</v>
      </c>
      <c r="C120" t="s">
        <v>8</v>
      </c>
    </row>
    <row r="121" spans="1:3" ht="15">
      <c r="A121">
        <v>115</v>
      </c>
      <c r="B121" t="str">
        <f>"00393005"</f>
        <v>00393005</v>
      </c>
      <c r="C121" t="s">
        <v>9</v>
      </c>
    </row>
    <row r="122" spans="1:3" ht="15">
      <c r="A122">
        <v>116</v>
      </c>
      <c r="B122" t="str">
        <f>"00397893"</f>
        <v>00397893</v>
      </c>
      <c r="C122" t="s">
        <v>7</v>
      </c>
    </row>
    <row r="123" spans="1:3" ht="15">
      <c r="A123">
        <v>117</v>
      </c>
      <c r="B123" t="str">
        <f>"00401682"</f>
        <v>00401682</v>
      </c>
      <c r="C123" t="s">
        <v>4</v>
      </c>
    </row>
    <row r="124" spans="1:3" ht="15">
      <c r="A124">
        <v>118</v>
      </c>
      <c r="B124" t="str">
        <f>"00402826"</f>
        <v>00402826</v>
      </c>
      <c r="C124" t="s">
        <v>5</v>
      </c>
    </row>
    <row r="125" spans="1:3" ht="15">
      <c r="A125">
        <v>119</v>
      </c>
      <c r="B125" t="str">
        <f>"00403905"</f>
        <v>00403905</v>
      </c>
      <c r="C125" t="s">
        <v>8</v>
      </c>
    </row>
    <row r="126" spans="1:3" ht="15">
      <c r="A126">
        <v>120</v>
      </c>
      <c r="B126" t="str">
        <f>"00415878"</f>
        <v>00415878</v>
      </c>
      <c r="C126" t="s">
        <v>4</v>
      </c>
    </row>
    <row r="127" spans="1:3" ht="15">
      <c r="A127">
        <v>121</v>
      </c>
      <c r="B127" t="str">
        <f>"00421686"</f>
        <v>00421686</v>
      </c>
      <c r="C127" t="s">
        <v>6</v>
      </c>
    </row>
    <row r="128" spans="1:3" ht="15">
      <c r="A128">
        <v>122</v>
      </c>
      <c r="B128" t="str">
        <f>"00425326"</f>
        <v>00425326</v>
      </c>
      <c r="C128" t="s">
        <v>7</v>
      </c>
    </row>
    <row r="129" spans="1:3" ht="15">
      <c r="A129">
        <v>123</v>
      </c>
      <c r="B129" t="str">
        <f>"00432989"</f>
        <v>00432989</v>
      </c>
      <c r="C129" t="s">
        <v>11</v>
      </c>
    </row>
    <row r="130" spans="1:3" ht="15">
      <c r="A130">
        <v>124</v>
      </c>
      <c r="B130" t="str">
        <f>"00433647"</f>
        <v>00433647</v>
      </c>
      <c r="C130" t="s">
        <v>9</v>
      </c>
    </row>
    <row r="131" spans="1:3" ht="15">
      <c r="A131">
        <v>125</v>
      </c>
      <c r="B131" t="str">
        <f>"00437103"</f>
        <v>00437103</v>
      </c>
      <c r="C131" t="s">
        <v>8</v>
      </c>
    </row>
    <row r="132" spans="1:3" ht="15">
      <c r="A132">
        <v>126</v>
      </c>
      <c r="B132" t="str">
        <f>"00440284"</f>
        <v>00440284</v>
      </c>
      <c r="C132" t="s">
        <v>7</v>
      </c>
    </row>
    <row r="133" spans="1:3" ht="15">
      <c r="A133">
        <v>127</v>
      </c>
      <c r="B133" t="str">
        <f>"00441661"</f>
        <v>00441661</v>
      </c>
      <c r="C133" t="s">
        <v>4</v>
      </c>
    </row>
    <row r="134" spans="1:3" ht="15">
      <c r="A134">
        <v>128</v>
      </c>
      <c r="B134" t="str">
        <f>"00441747"</f>
        <v>00441747</v>
      </c>
      <c r="C134" t="s">
        <v>4</v>
      </c>
    </row>
    <row r="135" spans="1:3" ht="15">
      <c r="A135">
        <v>129</v>
      </c>
      <c r="B135" t="str">
        <f>"00441900"</f>
        <v>00441900</v>
      </c>
      <c r="C135" t="s">
        <v>4</v>
      </c>
    </row>
    <row r="136" spans="1:3" ht="15">
      <c r="A136">
        <v>130</v>
      </c>
      <c r="B136" t="str">
        <f>"00441928"</f>
        <v>00441928</v>
      </c>
      <c r="C136" t="s">
        <v>4</v>
      </c>
    </row>
    <row r="137" spans="1:3" ht="15">
      <c r="A137">
        <v>131</v>
      </c>
      <c r="B137" t="str">
        <f>"00442034"</f>
        <v>00442034</v>
      </c>
      <c r="C137" t="s">
        <v>4</v>
      </c>
    </row>
    <row r="138" spans="1:3" ht="15">
      <c r="A138">
        <v>132</v>
      </c>
      <c r="B138" t="str">
        <f>"00442211"</f>
        <v>00442211</v>
      </c>
      <c r="C138" t="s">
        <v>5</v>
      </c>
    </row>
    <row r="139" spans="1:3" ht="15">
      <c r="A139">
        <v>133</v>
      </c>
      <c r="B139" t="str">
        <f>"00444708"</f>
        <v>00444708</v>
      </c>
      <c r="C139" t="s">
        <v>7</v>
      </c>
    </row>
    <row r="140" spans="1:3" ht="15">
      <c r="A140">
        <v>134</v>
      </c>
      <c r="B140" t="str">
        <f>"00450485"</f>
        <v>00450485</v>
      </c>
      <c r="C140" t="s">
        <v>9</v>
      </c>
    </row>
    <row r="141" spans="1:3" ht="15">
      <c r="A141">
        <v>135</v>
      </c>
      <c r="B141" t="str">
        <f>"00452415"</f>
        <v>00452415</v>
      </c>
      <c r="C141" t="s">
        <v>8</v>
      </c>
    </row>
    <row r="142" spans="1:3" ht="15">
      <c r="A142">
        <v>136</v>
      </c>
      <c r="B142" t="str">
        <f>"00459846"</f>
        <v>00459846</v>
      </c>
      <c r="C142" t="s">
        <v>7</v>
      </c>
    </row>
    <row r="143" spans="1:3" ht="15">
      <c r="A143">
        <v>137</v>
      </c>
      <c r="B143" t="str">
        <f>"00462182"</f>
        <v>00462182</v>
      </c>
      <c r="C143" t="s">
        <v>4</v>
      </c>
    </row>
    <row r="144" spans="1:3" ht="15">
      <c r="A144">
        <v>138</v>
      </c>
      <c r="B144" t="str">
        <f>"00462387"</f>
        <v>00462387</v>
      </c>
      <c r="C144" t="s">
        <v>7</v>
      </c>
    </row>
    <row r="145" spans="1:3" ht="15">
      <c r="A145">
        <v>139</v>
      </c>
      <c r="B145" t="str">
        <f>"00463096"</f>
        <v>00463096</v>
      </c>
      <c r="C145" t="s">
        <v>7</v>
      </c>
    </row>
    <row r="146" spans="1:3" ht="15">
      <c r="A146">
        <v>140</v>
      </c>
      <c r="B146" t="str">
        <f>"00463687"</f>
        <v>00463687</v>
      </c>
      <c r="C146" t="s">
        <v>7</v>
      </c>
    </row>
    <row r="147" spans="1:3" ht="15">
      <c r="A147">
        <v>141</v>
      </c>
      <c r="B147" t="str">
        <f>"00464199"</f>
        <v>00464199</v>
      </c>
      <c r="C147" t="s">
        <v>4</v>
      </c>
    </row>
    <row r="148" spans="1:3" ht="15">
      <c r="A148">
        <v>142</v>
      </c>
      <c r="B148" t="str">
        <f>"00464858"</f>
        <v>00464858</v>
      </c>
      <c r="C148" t="s">
        <v>5</v>
      </c>
    </row>
    <row r="149" spans="1:3" ht="15">
      <c r="A149">
        <v>143</v>
      </c>
      <c r="B149" t="str">
        <f>"00466703"</f>
        <v>00466703</v>
      </c>
      <c r="C149" t="s">
        <v>6</v>
      </c>
    </row>
    <row r="150" spans="1:3" ht="15">
      <c r="A150">
        <v>144</v>
      </c>
      <c r="B150" t="str">
        <f>"00466728"</f>
        <v>00466728</v>
      </c>
      <c r="C150" t="s">
        <v>8</v>
      </c>
    </row>
    <row r="151" spans="1:3" ht="15">
      <c r="A151">
        <v>145</v>
      </c>
      <c r="B151" t="str">
        <f>"00467265"</f>
        <v>00467265</v>
      </c>
      <c r="C151" t="s">
        <v>6</v>
      </c>
    </row>
    <row r="152" spans="1:3" ht="15">
      <c r="A152">
        <v>146</v>
      </c>
      <c r="B152" t="str">
        <f>"00468762"</f>
        <v>00468762</v>
      </c>
      <c r="C152" t="s">
        <v>5</v>
      </c>
    </row>
    <row r="153" spans="1:3" ht="15">
      <c r="A153">
        <v>147</v>
      </c>
      <c r="B153" t="str">
        <f>"00469274"</f>
        <v>00469274</v>
      </c>
      <c r="C153" t="s">
        <v>5</v>
      </c>
    </row>
    <row r="154" spans="1:3" ht="15">
      <c r="A154">
        <v>148</v>
      </c>
      <c r="B154" t="str">
        <f>"00469943"</f>
        <v>00469943</v>
      </c>
      <c r="C154" t="s">
        <v>8</v>
      </c>
    </row>
    <row r="155" spans="1:3" ht="15">
      <c r="A155">
        <v>149</v>
      </c>
      <c r="B155" t="str">
        <f>"00470830"</f>
        <v>00470830</v>
      </c>
      <c r="C155" t="s">
        <v>8</v>
      </c>
    </row>
    <row r="156" spans="1:3" ht="15">
      <c r="A156">
        <v>150</v>
      </c>
      <c r="B156" t="str">
        <f>"00470836"</f>
        <v>00470836</v>
      </c>
      <c r="C156" t="s">
        <v>7</v>
      </c>
    </row>
    <row r="157" spans="1:3" ht="15">
      <c r="A157">
        <v>151</v>
      </c>
      <c r="B157" t="str">
        <f>"00470839"</f>
        <v>00470839</v>
      </c>
      <c r="C157" t="s">
        <v>6</v>
      </c>
    </row>
    <row r="158" spans="1:3" ht="15">
      <c r="A158">
        <v>152</v>
      </c>
      <c r="B158" t="str">
        <f>"00472157"</f>
        <v>00472157</v>
      </c>
      <c r="C158" t="s">
        <v>8</v>
      </c>
    </row>
    <row r="159" spans="1:3" ht="15">
      <c r="A159">
        <v>153</v>
      </c>
      <c r="B159" t="str">
        <f>"00472874"</f>
        <v>00472874</v>
      </c>
      <c r="C159" t="s">
        <v>8</v>
      </c>
    </row>
    <row r="160" spans="1:3" ht="15">
      <c r="A160">
        <v>154</v>
      </c>
      <c r="B160" t="str">
        <f>"00474341"</f>
        <v>00474341</v>
      </c>
      <c r="C160" t="s">
        <v>6</v>
      </c>
    </row>
    <row r="161" spans="1:3" ht="15">
      <c r="A161">
        <v>155</v>
      </c>
      <c r="B161" t="str">
        <f>"00474745"</f>
        <v>00474745</v>
      </c>
      <c r="C161" t="s">
        <v>8</v>
      </c>
    </row>
    <row r="162" spans="1:3" ht="15">
      <c r="A162">
        <v>156</v>
      </c>
      <c r="B162" t="str">
        <f>"00475509"</f>
        <v>00475509</v>
      </c>
      <c r="C162" t="s">
        <v>8</v>
      </c>
    </row>
    <row r="163" spans="1:3" ht="15">
      <c r="A163">
        <v>157</v>
      </c>
      <c r="B163" t="str">
        <f>"00475598"</f>
        <v>00475598</v>
      </c>
      <c r="C163" t="s">
        <v>8</v>
      </c>
    </row>
    <row r="164" spans="1:3" ht="15">
      <c r="A164">
        <v>158</v>
      </c>
      <c r="B164" t="str">
        <f>"00475982"</f>
        <v>00475982</v>
      </c>
      <c r="C164" t="s">
        <v>8</v>
      </c>
    </row>
    <row r="165" spans="1:3" ht="15">
      <c r="A165">
        <v>159</v>
      </c>
      <c r="B165" t="str">
        <f>"00476615"</f>
        <v>00476615</v>
      </c>
      <c r="C165" t="s">
        <v>7</v>
      </c>
    </row>
    <row r="166" spans="1:3" ht="15">
      <c r="A166">
        <v>160</v>
      </c>
      <c r="B166" t="str">
        <f>"00477041"</f>
        <v>00477041</v>
      </c>
      <c r="C166" t="s">
        <v>9</v>
      </c>
    </row>
    <row r="167" spans="1:3" ht="15">
      <c r="A167">
        <v>161</v>
      </c>
      <c r="B167" t="str">
        <f>"00477258"</f>
        <v>00477258</v>
      </c>
      <c r="C167" t="s">
        <v>5</v>
      </c>
    </row>
    <row r="168" spans="1:3" ht="15">
      <c r="A168">
        <v>162</v>
      </c>
      <c r="B168" t="str">
        <f>"00477378"</f>
        <v>00477378</v>
      </c>
      <c r="C168" t="s">
        <v>7</v>
      </c>
    </row>
    <row r="169" spans="1:3" ht="15">
      <c r="A169">
        <v>163</v>
      </c>
      <c r="B169" t="str">
        <f>"00477791"</f>
        <v>00477791</v>
      </c>
      <c r="C169" t="s">
        <v>5</v>
      </c>
    </row>
    <row r="170" spans="1:3" ht="15">
      <c r="A170">
        <v>164</v>
      </c>
      <c r="B170" t="str">
        <f>"00477901"</f>
        <v>00477901</v>
      </c>
      <c r="C170" t="s">
        <v>16</v>
      </c>
    </row>
    <row r="171" spans="1:3" ht="15">
      <c r="A171">
        <v>165</v>
      </c>
      <c r="B171" t="str">
        <f>"00478429"</f>
        <v>00478429</v>
      </c>
      <c r="C171" t="s">
        <v>7</v>
      </c>
    </row>
    <row r="172" spans="1:3" ht="15">
      <c r="A172">
        <v>166</v>
      </c>
      <c r="B172" t="str">
        <f>"00479492"</f>
        <v>00479492</v>
      </c>
      <c r="C172" t="s">
        <v>5</v>
      </c>
    </row>
    <row r="173" spans="1:3" ht="15">
      <c r="A173">
        <v>167</v>
      </c>
      <c r="B173" t="str">
        <f>"00479858"</f>
        <v>00479858</v>
      </c>
      <c r="C173" t="s">
        <v>7</v>
      </c>
    </row>
    <row r="174" spans="1:3" ht="15">
      <c r="A174">
        <v>168</v>
      </c>
      <c r="B174" t="str">
        <f>"00480445"</f>
        <v>00480445</v>
      </c>
      <c r="C174" t="s">
        <v>5</v>
      </c>
    </row>
    <row r="175" spans="1:3" ht="15">
      <c r="A175">
        <v>169</v>
      </c>
      <c r="B175" t="str">
        <f>"00481412"</f>
        <v>00481412</v>
      </c>
      <c r="C175" t="s">
        <v>4</v>
      </c>
    </row>
    <row r="176" spans="1:3" ht="15">
      <c r="A176">
        <v>170</v>
      </c>
      <c r="B176" t="str">
        <f>"00481953"</f>
        <v>00481953</v>
      </c>
      <c r="C176" t="s">
        <v>4</v>
      </c>
    </row>
    <row r="177" spans="1:3" ht="15">
      <c r="A177">
        <v>171</v>
      </c>
      <c r="B177" t="str">
        <f>"00483595"</f>
        <v>00483595</v>
      </c>
      <c r="C177" t="s">
        <v>5</v>
      </c>
    </row>
    <row r="178" spans="1:3" ht="15">
      <c r="A178">
        <v>172</v>
      </c>
      <c r="B178" t="str">
        <f>"00484299"</f>
        <v>00484299</v>
      </c>
      <c r="C178" t="s">
        <v>8</v>
      </c>
    </row>
    <row r="179" spans="1:3" ht="15">
      <c r="A179">
        <v>173</v>
      </c>
      <c r="B179" t="str">
        <f>"00484322"</f>
        <v>00484322</v>
      </c>
      <c r="C179" t="s">
        <v>5</v>
      </c>
    </row>
    <row r="180" spans="1:3" ht="15">
      <c r="A180">
        <v>174</v>
      </c>
      <c r="B180" t="str">
        <f>"00484612"</f>
        <v>00484612</v>
      </c>
      <c r="C180" t="s">
        <v>4</v>
      </c>
    </row>
    <row r="181" spans="1:3" ht="15">
      <c r="A181">
        <v>175</v>
      </c>
      <c r="B181" t="str">
        <f>"00485786"</f>
        <v>00485786</v>
      </c>
      <c r="C181" t="s">
        <v>7</v>
      </c>
    </row>
    <row r="182" spans="1:3" ht="15">
      <c r="A182">
        <v>176</v>
      </c>
      <c r="B182" t="str">
        <f>"00486009"</f>
        <v>00486009</v>
      </c>
      <c r="C182" t="s">
        <v>7</v>
      </c>
    </row>
    <row r="183" spans="1:3" ht="15">
      <c r="A183">
        <v>177</v>
      </c>
      <c r="B183" t="str">
        <f>"00488436"</f>
        <v>00488436</v>
      </c>
      <c r="C183" t="s">
        <v>4</v>
      </c>
    </row>
    <row r="184" spans="1:3" ht="15">
      <c r="A184">
        <v>178</v>
      </c>
      <c r="B184" t="str">
        <f>"00488928"</f>
        <v>00488928</v>
      </c>
      <c r="C184" t="s">
        <v>7</v>
      </c>
    </row>
    <row r="185" spans="1:3" ht="15">
      <c r="A185">
        <v>179</v>
      </c>
      <c r="B185" t="str">
        <f>"00489151"</f>
        <v>00489151</v>
      </c>
      <c r="C185" t="s">
        <v>8</v>
      </c>
    </row>
    <row r="186" spans="1:3" ht="15">
      <c r="A186">
        <v>180</v>
      </c>
      <c r="B186" t="str">
        <f>"00491630"</f>
        <v>00491630</v>
      </c>
      <c r="C186" t="s">
        <v>7</v>
      </c>
    </row>
    <row r="187" spans="1:3" ht="15">
      <c r="A187">
        <v>181</v>
      </c>
      <c r="B187" t="str">
        <f>"00494085"</f>
        <v>00494085</v>
      </c>
      <c r="C187" t="s">
        <v>4</v>
      </c>
    </row>
    <row r="188" spans="1:3" ht="15">
      <c r="A188">
        <v>182</v>
      </c>
      <c r="B188" t="str">
        <f>"00496094"</f>
        <v>00496094</v>
      </c>
      <c r="C188" t="s">
        <v>7</v>
      </c>
    </row>
    <row r="189" spans="1:3" ht="15">
      <c r="A189">
        <v>183</v>
      </c>
      <c r="B189" t="str">
        <f>"00496585"</f>
        <v>00496585</v>
      </c>
      <c r="C189" t="s">
        <v>7</v>
      </c>
    </row>
    <row r="190" spans="1:3" ht="15">
      <c r="A190">
        <v>184</v>
      </c>
      <c r="B190" t="str">
        <f>"00496909"</f>
        <v>00496909</v>
      </c>
      <c r="C190" t="s">
        <v>4</v>
      </c>
    </row>
    <row r="191" spans="1:3" ht="15">
      <c r="A191">
        <v>185</v>
      </c>
      <c r="B191" t="str">
        <f>"00496916"</f>
        <v>00496916</v>
      </c>
      <c r="C191" t="s">
        <v>7</v>
      </c>
    </row>
    <row r="192" spans="1:3" ht="15">
      <c r="A192">
        <v>186</v>
      </c>
      <c r="B192" t="str">
        <f>"00496995"</f>
        <v>00496995</v>
      </c>
      <c r="C192" t="s">
        <v>7</v>
      </c>
    </row>
    <row r="193" spans="1:3" ht="15">
      <c r="A193">
        <v>187</v>
      </c>
      <c r="B193" t="str">
        <f>"00497278"</f>
        <v>00497278</v>
      </c>
      <c r="C193" t="s">
        <v>7</v>
      </c>
    </row>
    <row r="194" spans="1:3" ht="15">
      <c r="A194">
        <v>188</v>
      </c>
      <c r="B194" t="str">
        <f>"00497348"</f>
        <v>00497348</v>
      </c>
      <c r="C194" t="s">
        <v>5</v>
      </c>
    </row>
    <row r="195" spans="1:3" ht="15">
      <c r="A195">
        <v>189</v>
      </c>
      <c r="B195" t="str">
        <f>"00497949"</f>
        <v>00497949</v>
      </c>
      <c r="C195" t="s">
        <v>5</v>
      </c>
    </row>
    <row r="196" spans="1:3" ht="15">
      <c r="A196">
        <v>190</v>
      </c>
      <c r="B196" t="str">
        <f>"00498810"</f>
        <v>00498810</v>
      </c>
      <c r="C196" t="s">
        <v>5</v>
      </c>
    </row>
    <row r="197" spans="1:3" ht="15">
      <c r="A197">
        <v>191</v>
      </c>
      <c r="B197" t="str">
        <f>"00499128"</f>
        <v>00499128</v>
      </c>
      <c r="C197" t="s">
        <v>7</v>
      </c>
    </row>
    <row r="198" spans="1:3" ht="15">
      <c r="A198">
        <v>192</v>
      </c>
      <c r="B198" t="str">
        <f>"00501009"</f>
        <v>00501009</v>
      </c>
      <c r="C198" t="s">
        <v>7</v>
      </c>
    </row>
    <row r="199" spans="1:3" ht="15">
      <c r="A199">
        <v>193</v>
      </c>
      <c r="B199" t="str">
        <f>"00501501"</f>
        <v>00501501</v>
      </c>
      <c r="C199" t="s">
        <v>5</v>
      </c>
    </row>
    <row r="200" spans="1:3" ht="15">
      <c r="A200">
        <v>194</v>
      </c>
      <c r="B200" t="str">
        <f>"00502274"</f>
        <v>00502274</v>
      </c>
      <c r="C200" t="s">
        <v>4</v>
      </c>
    </row>
    <row r="201" spans="1:3" ht="15">
      <c r="A201">
        <v>195</v>
      </c>
      <c r="B201" t="str">
        <f>"00502301"</f>
        <v>00502301</v>
      </c>
      <c r="C201" t="s">
        <v>7</v>
      </c>
    </row>
    <row r="202" spans="1:3" ht="15">
      <c r="A202">
        <v>196</v>
      </c>
      <c r="B202" t="str">
        <f>"00503938"</f>
        <v>00503938</v>
      </c>
      <c r="C202" t="s">
        <v>9</v>
      </c>
    </row>
    <row r="203" spans="1:3" ht="15">
      <c r="A203">
        <v>197</v>
      </c>
      <c r="B203" t="str">
        <f>"00504097"</f>
        <v>00504097</v>
      </c>
      <c r="C203" t="s">
        <v>13</v>
      </c>
    </row>
    <row r="204" spans="1:3" ht="15">
      <c r="A204">
        <v>198</v>
      </c>
      <c r="B204" t="str">
        <f>"00504544"</f>
        <v>00504544</v>
      </c>
      <c r="C204" t="s">
        <v>9</v>
      </c>
    </row>
    <row r="205" spans="1:3" ht="15">
      <c r="A205">
        <v>199</v>
      </c>
      <c r="B205" t="str">
        <f>"00504580"</f>
        <v>00504580</v>
      </c>
      <c r="C205" t="s">
        <v>6</v>
      </c>
    </row>
    <row r="206" spans="1:3" ht="15">
      <c r="A206">
        <v>200</v>
      </c>
      <c r="B206" t="str">
        <f>"00506462"</f>
        <v>00506462</v>
      </c>
      <c r="C206" t="s">
        <v>8</v>
      </c>
    </row>
    <row r="207" spans="1:3" ht="15">
      <c r="A207">
        <v>201</v>
      </c>
      <c r="B207" t="str">
        <f>"00506527"</f>
        <v>00506527</v>
      </c>
      <c r="C207" t="s">
        <v>5</v>
      </c>
    </row>
    <row r="208" spans="1:3" ht="15">
      <c r="A208">
        <v>202</v>
      </c>
      <c r="B208" t="str">
        <f>"00506551"</f>
        <v>00506551</v>
      </c>
      <c r="C208" t="s">
        <v>5</v>
      </c>
    </row>
    <row r="209" spans="1:3" ht="15">
      <c r="A209">
        <v>203</v>
      </c>
      <c r="B209" t="str">
        <f>"00506818"</f>
        <v>00506818</v>
      </c>
      <c r="C209" t="s">
        <v>8</v>
      </c>
    </row>
    <row r="210" spans="1:3" ht="15">
      <c r="A210">
        <v>204</v>
      </c>
      <c r="B210" t="str">
        <f>"00506924"</f>
        <v>00506924</v>
      </c>
      <c r="C210" t="s">
        <v>4</v>
      </c>
    </row>
    <row r="211" spans="1:3" ht="15">
      <c r="A211">
        <v>205</v>
      </c>
      <c r="B211" t="str">
        <f>"00506955"</f>
        <v>00506955</v>
      </c>
      <c r="C211" t="s">
        <v>5</v>
      </c>
    </row>
    <row r="212" spans="1:3" ht="15">
      <c r="A212">
        <v>206</v>
      </c>
      <c r="B212" t="str">
        <f>"00507362"</f>
        <v>00507362</v>
      </c>
      <c r="C212" t="s">
        <v>4</v>
      </c>
    </row>
    <row r="213" spans="1:3" ht="15">
      <c r="A213">
        <v>207</v>
      </c>
      <c r="B213" t="str">
        <f>"00507566"</f>
        <v>00507566</v>
      </c>
      <c r="C213" t="s">
        <v>7</v>
      </c>
    </row>
    <row r="214" spans="1:3" ht="15">
      <c r="A214">
        <v>208</v>
      </c>
      <c r="B214" t="str">
        <f>"00507731"</f>
        <v>00507731</v>
      </c>
      <c r="C214" t="s">
        <v>4</v>
      </c>
    </row>
    <row r="215" spans="1:3" ht="15">
      <c r="A215">
        <v>209</v>
      </c>
      <c r="B215" t="str">
        <f>"00509207"</f>
        <v>00509207</v>
      </c>
      <c r="C215" t="s">
        <v>4</v>
      </c>
    </row>
    <row r="216" spans="1:3" ht="15">
      <c r="A216">
        <v>210</v>
      </c>
      <c r="B216" t="str">
        <f>"00510187"</f>
        <v>00510187</v>
      </c>
      <c r="C216" t="s">
        <v>4</v>
      </c>
    </row>
    <row r="217" spans="1:3" ht="15">
      <c r="A217">
        <v>211</v>
      </c>
      <c r="B217" t="str">
        <f>"00510318"</f>
        <v>00510318</v>
      </c>
      <c r="C217" t="s">
        <v>5</v>
      </c>
    </row>
    <row r="218" spans="1:3" ht="15">
      <c r="A218">
        <v>212</v>
      </c>
      <c r="B218" t="str">
        <f>"00510455"</f>
        <v>00510455</v>
      </c>
      <c r="C218" t="s">
        <v>5</v>
      </c>
    </row>
    <row r="219" spans="1:3" ht="15">
      <c r="A219">
        <v>213</v>
      </c>
      <c r="B219" t="str">
        <f>"00511729"</f>
        <v>00511729</v>
      </c>
      <c r="C219" t="s">
        <v>4</v>
      </c>
    </row>
    <row r="220" spans="1:3" ht="15">
      <c r="A220">
        <v>214</v>
      </c>
      <c r="B220" t="str">
        <f>"00512068"</f>
        <v>00512068</v>
      </c>
      <c r="C220" t="s">
        <v>8</v>
      </c>
    </row>
    <row r="221" spans="1:3" ht="15">
      <c r="A221">
        <v>215</v>
      </c>
      <c r="B221" t="str">
        <f>"00513022"</f>
        <v>00513022</v>
      </c>
      <c r="C221" t="s">
        <v>4</v>
      </c>
    </row>
    <row r="222" spans="1:3" ht="15">
      <c r="A222">
        <v>216</v>
      </c>
      <c r="B222" t="str">
        <f>"00513626"</f>
        <v>00513626</v>
      </c>
      <c r="C222" t="s">
        <v>7</v>
      </c>
    </row>
    <row r="223" spans="1:3" ht="15">
      <c r="A223">
        <v>217</v>
      </c>
      <c r="B223" t="str">
        <f>"00514042"</f>
        <v>00514042</v>
      </c>
      <c r="C223" t="s">
        <v>5</v>
      </c>
    </row>
    <row r="224" spans="1:3" ht="15">
      <c r="A224">
        <v>218</v>
      </c>
      <c r="B224" t="str">
        <f>"00514284"</f>
        <v>00514284</v>
      </c>
      <c r="C224" t="s">
        <v>5</v>
      </c>
    </row>
    <row r="225" spans="1:3" ht="15">
      <c r="A225">
        <v>219</v>
      </c>
      <c r="B225" t="str">
        <f>"00514340"</f>
        <v>00514340</v>
      </c>
      <c r="C225" t="s">
        <v>9</v>
      </c>
    </row>
    <row r="226" spans="1:3" ht="15">
      <c r="A226">
        <v>220</v>
      </c>
      <c r="B226" t="str">
        <f>"00514379"</f>
        <v>00514379</v>
      </c>
      <c r="C226" t="s">
        <v>4</v>
      </c>
    </row>
    <row r="227" spans="1:3" ht="15">
      <c r="A227">
        <v>221</v>
      </c>
      <c r="B227" t="str">
        <f>"00514570"</f>
        <v>00514570</v>
      </c>
      <c r="C227" t="s">
        <v>6</v>
      </c>
    </row>
    <row r="228" spans="1:3" ht="15">
      <c r="A228">
        <v>222</v>
      </c>
      <c r="B228" t="str">
        <f>"00515426"</f>
        <v>00515426</v>
      </c>
      <c r="C228" t="s">
        <v>4</v>
      </c>
    </row>
    <row r="229" spans="1:3" ht="15">
      <c r="A229">
        <v>223</v>
      </c>
      <c r="B229" t="str">
        <f>"00516453"</f>
        <v>00516453</v>
      </c>
      <c r="C229" t="s">
        <v>4</v>
      </c>
    </row>
    <row r="230" spans="1:3" ht="15">
      <c r="A230">
        <v>224</v>
      </c>
      <c r="B230" t="str">
        <f>"00516862"</f>
        <v>00516862</v>
      </c>
      <c r="C230" t="s">
        <v>8</v>
      </c>
    </row>
    <row r="231" spans="1:3" ht="15">
      <c r="A231">
        <v>225</v>
      </c>
      <c r="B231" t="str">
        <f>"00517863"</f>
        <v>00517863</v>
      </c>
      <c r="C231" t="s">
        <v>5</v>
      </c>
    </row>
    <row r="232" spans="1:3" ht="15">
      <c r="A232">
        <v>226</v>
      </c>
      <c r="B232" t="str">
        <f>"00518691"</f>
        <v>00518691</v>
      </c>
      <c r="C232" t="s">
        <v>4</v>
      </c>
    </row>
    <row r="233" spans="1:3" ht="15">
      <c r="A233">
        <v>227</v>
      </c>
      <c r="B233" t="str">
        <f>"00518802"</f>
        <v>00518802</v>
      </c>
      <c r="C233" t="s">
        <v>5</v>
      </c>
    </row>
    <row r="234" spans="1:3" ht="15">
      <c r="A234">
        <v>228</v>
      </c>
      <c r="B234" t="str">
        <f>"00519481"</f>
        <v>00519481</v>
      </c>
      <c r="C234" t="s">
        <v>5</v>
      </c>
    </row>
    <row r="235" spans="1:3" ht="15">
      <c r="A235">
        <v>229</v>
      </c>
      <c r="B235" t="str">
        <f>"00519591"</f>
        <v>00519591</v>
      </c>
      <c r="C235" t="s">
        <v>4</v>
      </c>
    </row>
    <row r="236" spans="1:3" ht="15">
      <c r="A236">
        <v>230</v>
      </c>
      <c r="B236" t="str">
        <f>"00519922"</f>
        <v>00519922</v>
      </c>
      <c r="C236" t="s">
        <v>4</v>
      </c>
    </row>
    <row r="237" spans="1:3" ht="15">
      <c r="A237">
        <v>231</v>
      </c>
      <c r="B237" t="str">
        <f>"00520056"</f>
        <v>00520056</v>
      </c>
      <c r="C237" t="s">
        <v>11</v>
      </c>
    </row>
    <row r="238" spans="1:3" ht="15">
      <c r="A238">
        <v>232</v>
      </c>
      <c r="B238" t="str">
        <f>"00520146"</f>
        <v>00520146</v>
      </c>
      <c r="C238" t="s">
        <v>6</v>
      </c>
    </row>
    <row r="239" spans="1:3" ht="15">
      <c r="A239">
        <v>233</v>
      </c>
      <c r="B239" t="str">
        <f>"00520212"</f>
        <v>00520212</v>
      </c>
      <c r="C239" t="s">
        <v>7</v>
      </c>
    </row>
    <row r="240" spans="1:3" ht="15">
      <c r="A240">
        <v>234</v>
      </c>
      <c r="B240" t="str">
        <f>"00520876"</f>
        <v>00520876</v>
      </c>
      <c r="C240" t="s">
        <v>8</v>
      </c>
    </row>
    <row r="241" spans="1:3" ht="15">
      <c r="A241">
        <v>235</v>
      </c>
      <c r="B241" t="str">
        <f>"00521096"</f>
        <v>00521096</v>
      </c>
      <c r="C241" t="s">
        <v>9</v>
      </c>
    </row>
    <row r="242" spans="1:3" ht="15">
      <c r="A242">
        <v>236</v>
      </c>
      <c r="B242" t="str">
        <f>"00521436"</f>
        <v>00521436</v>
      </c>
      <c r="C242" t="s">
        <v>4</v>
      </c>
    </row>
    <row r="243" spans="1:3" ht="15">
      <c r="A243">
        <v>237</v>
      </c>
      <c r="B243" t="str">
        <f>"00521730"</f>
        <v>00521730</v>
      </c>
      <c r="C243" t="s">
        <v>7</v>
      </c>
    </row>
    <row r="244" spans="1:3" ht="15">
      <c r="A244">
        <v>238</v>
      </c>
      <c r="B244" t="str">
        <f>"00522964"</f>
        <v>00522964</v>
      </c>
      <c r="C244" t="s">
        <v>5</v>
      </c>
    </row>
    <row r="245" spans="1:3" ht="15">
      <c r="A245">
        <v>239</v>
      </c>
      <c r="B245" t="str">
        <f>"00524123"</f>
        <v>00524123</v>
      </c>
      <c r="C245" t="s">
        <v>4</v>
      </c>
    </row>
    <row r="246" spans="1:3" ht="15">
      <c r="A246">
        <v>240</v>
      </c>
      <c r="B246" t="str">
        <f>"00524280"</f>
        <v>00524280</v>
      </c>
      <c r="C246" t="s">
        <v>7</v>
      </c>
    </row>
    <row r="247" spans="1:3" ht="15">
      <c r="A247">
        <v>241</v>
      </c>
      <c r="B247" t="str">
        <f>"00524463"</f>
        <v>00524463</v>
      </c>
      <c r="C247" t="s">
        <v>15</v>
      </c>
    </row>
    <row r="248" spans="1:3" ht="15">
      <c r="A248">
        <v>242</v>
      </c>
      <c r="B248" t="str">
        <f>"00524606"</f>
        <v>00524606</v>
      </c>
      <c r="C248" t="s">
        <v>5</v>
      </c>
    </row>
    <row r="249" spans="1:3" ht="15">
      <c r="A249">
        <v>243</v>
      </c>
      <c r="B249" t="str">
        <f>"00524688"</f>
        <v>00524688</v>
      </c>
      <c r="C249" t="s">
        <v>7</v>
      </c>
    </row>
    <row r="250" spans="1:3" ht="15">
      <c r="A250">
        <v>244</v>
      </c>
      <c r="B250" t="str">
        <f>"00525004"</f>
        <v>00525004</v>
      </c>
      <c r="C250" t="s">
        <v>8</v>
      </c>
    </row>
    <row r="251" spans="1:3" ht="15">
      <c r="A251">
        <v>245</v>
      </c>
      <c r="B251" t="str">
        <f>"00525163"</f>
        <v>00525163</v>
      </c>
      <c r="C251" t="s">
        <v>9</v>
      </c>
    </row>
    <row r="252" spans="1:3" ht="15">
      <c r="A252">
        <v>246</v>
      </c>
      <c r="B252" t="str">
        <f>"00525206"</f>
        <v>00525206</v>
      </c>
      <c r="C252" t="s">
        <v>5</v>
      </c>
    </row>
    <row r="253" spans="1:3" ht="15">
      <c r="A253">
        <v>247</v>
      </c>
      <c r="B253" t="str">
        <f>"00525242"</f>
        <v>00525242</v>
      </c>
      <c r="C253" t="s">
        <v>7</v>
      </c>
    </row>
    <row r="254" spans="1:3" ht="15">
      <c r="A254">
        <v>248</v>
      </c>
      <c r="B254" t="str">
        <f>"00525326"</f>
        <v>00525326</v>
      </c>
      <c r="C254" t="s">
        <v>5</v>
      </c>
    </row>
    <row r="255" spans="1:3" ht="15">
      <c r="A255">
        <v>249</v>
      </c>
      <c r="B255" t="str">
        <f>"00525401"</f>
        <v>00525401</v>
      </c>
      <c r="C255" t="s">
        <v>4</v>
      </c>
    </row>
    <row r="256" spans="1:3" ht="15">
      <c r="A256">
        <v>250</v>
      </c>
      <c r="B256" t="str">
        <f>"00526535"</f>
        <v>00526535</v>
      </c>
      <c r="C256" t="s">
        <v>6</v>
      </c>
    </row>
    <row r="257" spans="1:3" ht="15">
      <c r="A257">
        <v>251</v>
      </c>
      <c r="B257" t="str">
        <f>"00526633"</f>
        <v>00526633</v>
      </c>
      <c r="C257" t="s">
        <v>12</v>
      </c>
    </row>
    <row r="258" spans="1:3" ht="15">
      <c r="A258">
        <v>252</v>
      </c>
      <c r="B258" t="str">
        <f>"00526932"</f>
        <v>00526932</v>
      </c>
      <c r="C258" t="s">
        <v>8</v>
      </c>
    </row>
    <row r="259" spans="1:3" ht="15">
      <c r="A259">
        <v>253</v>
      </c>
      <c r="B259" t="str">
        <f>"00526979"</f>
        <v>00526979</v>
      </c>
      <c r="C259" t="s">
        <v>8</v>
      </c>
    </row>
    <row r="260" spans="1:3" ht="15">
      <c r="A260">
        <v>254</v>
      </c>
      <c r="B260" t="str">
        <f>"00526985"</f>
        <v>00526985</v>
      </c>
      <c r="C260" t="s">
        <v>8</v>
      </c>
    </row>
    <row r="261" spans="1:3" ht="15">
      <c r="A261">
        <v>255</v>
      </c>
      <c r="B261" t="str">
        <f>"00527032"</f>
        <v>00527032</v>
      </c>
      <c r="C261" t="s">
        <v>9</v>
      </c>
    </row>
    <row r="262" spans="1:3" ht="15">
      <c r="A262">
        <v>256</v>
      </c>
      <c r="B262" t="str">
        <f>"00527168"</f>
        <v>00527168</v>
      </c>
      <c r="C262" t="s">
        <v>7</v>
      </c>
    </row>
    <row r="263" spans="1:3" ht="15">
      <c r="A263">
        <v>257</v>
      </c>
      <c r="B263" t="str">
        <f>"00527176"</f>
        <v>00527176</v>
      </c>
      <c r="C263" t="s">
        <v>5</v>
      </c>
    </row>
    <row r="264" spans="1:3" ht="15">
      <c r="A264">
        <v>258</v>
      </c>
      <c r="B264" t="str">
        <f>"00527177"</f>
        <v>00527177</v>
      </c>
      <c r="C264" t="s">
        <v>8</v>
      </c>
    </row>
    <row r="265" spans="1:3" ht="15">
      <c r="A265">
        <v>259</v>
      </c>
      <c r="B265" t="str">
        <f>"00527302"</f>
        <v>00527302</v>
      </c>
      <c r="C265" t="s">
        <v>7</v>
      </c>
    </row>
    <row r="266" spans="1:3" ht="15">
      <c r="A266">
        <v>260</v>
      </c>
      <c r="B266" t="str">
        <f>"00527325"</f>
        <v>00527325</v>
      </c>
      <c r="C266" t="s">
        <v>12</v>
      </c>
    </row>
    <row r="267" spans="1:3" ht="15">
      <c r="A267">
        <v>261</v>
      </c>
      <c r="B267" t="str">
        <f>"00527586"</f>
        <v>00527586</v>
      </c>
      <c r="C267" t="s">
        <v>7</v>
      </c>
    </row>
    <row r="268" spans="1:3" ht="15">
      <c r="A268">
        <v>262</v>
      </c>
      <c r="B268" t="str">
        <f>"00527625"</f>
        <v>00527625</v>
      </c>
      <c r="C268" t="s">
        <v>8</v>
      </c>
    </row>
    <row r="269" spans="1:3" ht="15">
      <c r="A269">
        <v>263</v>
      </c>
      <c r="B269" t="str">
        <f>"00527927"</f>
        <v>00527927</v>
      </c>
      <c r="C269" t="s">
        <v>9</v>
      </c>
    </row>
    <row r="270" spans="1:3" ht="15">
      <c r="A270">
        <v>264</v>
      </c>
      <c r="B270" t="str">
        <f>"00527963"</f>
        <v>00527963</v>
      </c>
      <c r="C270" t="s">
        <v>5</v>
      </c>
    </row>
    <row r="271" spans="1:3" ht="15">
      <c r="A271">
        <v>265</v>
      </c>
      <c r="B271" t="str">
        <f>"00527989"</f>
        <v>00527989</v>
      </c>
      <c r="C271" t="s">
        <v>5</v>
      </c>
    </row>
    <row r="272" spans="1:3" ht="15">
      <c r="A272">
        <v>266</v>
      </c>
      <c r="B272" t="str">
        <f>"00528000"</f>
        <v>00528000</v>
      </c>
      <c r="C272" t="s">
        <v>7</v>
      </c>
    </row>
    <row r="273" spans="1:3" ht="15">
      <c r="A273">
        <v>267</v>
      </c>
      <c r="B273" t="str">
        <f>"00528048"</f>
        <v>00528048</v>
      </c>
      <c r="C273" t="s">
        <v>4</v>
      </c>
    </row>
    <row r="274" spans="1:3" ht="15">
      <c r="A274">
        <v>268</v>
      </c>
      <c r="B274" t="str">
        <f>"00528117"</f>
        <v>00528117</v>
      </c>
      <c r="C274" t="s">
        <v>7</v>
      </c>
    </row>
    <row r="275" spans="1:3" ht="15">
      <c r="A275">
        <v>269</v>
      </c>
      <c r="B275" t="str">
        <f>"00528214"</f>
        <v>00528214</v>
      </c>
      <c r="C275" t="s">
        <v>5</v>
      </c>
    </row>
    <row r="276" spans="1:3" ht="15">
      <c r="A276">
        <v>270</v>
      </c>
      <c r="B276" t="str">
        <f>"00528225"</f>
        <v>00528225</v>
      </c>
      <c r="C276" t="s">
        <v>5</v>
      </c>
    </row>
    <row r="277" spans="1:3" ht="15">
      <c r="A277">
        <v>271</v>
      </c>
      <c r="B277" t="str">
        <f>"00528511"</f>
        <v>00528511</v>
      </c>
      <c r="C277" t="s">
        <v>7</v>
      </c>
    </row>
    <row r="278" spans="1:3" ht="15">
      <c r="A278">
        <v>272</v>
      </c>
      <c r="B278" t="str">
        <f>"00528637"</f>
        <v>00528637</v>
      </c>
      <c r="C278" t="s">
        <v>4</v>
      </c>
    </row>
    <row r="279" spans="1:3" ht="15">
      <c r="A279">
        <v>273</v>
      </c>
      <c r="B279" t="str">
        <f>"00528678"</f>
        <v>00528678</v>
      </c>
      <c r="C279" t="s">
        <v>5</v>
      </c>
    </row>
    <row r="280" spans="1:3" ht="15">
      <c r="A280">
        <v>274</v>
      </c>
      <c r="B280" t="str">
        <f>"00528710"</f>
        <v>00528710</v>
      </c>
      <c r="C280" t="s">
        <v>5</v>
      </c>
    </row>
    <row r="281" spans="1:3" ht="15">
      <c r="A281">
        <v>275</v>
      </c>
      <c r="B281" t="str">
        <f>"00528835"</f>
        <v>00528835</v>
      </c>
      <c r="C281" t="s">
        <v>9</v>
      </c>
    </row>
    <row r="282" spans="1:3" ht="15">
      <c r="A282">
        <v>276</v>
      </c>
      <c r="B282" t="str">
        <f>"00528908"</f>
        <v>00528908</v>
      </c>
      <c r="C282" t="s">
        <v>5</v>
      </c>
    </row>
    <row r="283" spans="1:3" ht="15">
      <c r="A283">
        <v>277</v>
      </c>
      <c r="B283" t="str">
        <f>"00529008"</f>
        <v>00529008</v>
      </c>
      <c r="C283" t="s">
        <v>7</v>
      </c>
    </row>
    <row r="284" spans="1:3" ht="15">
      <c r="A284">
        <v>278</v>
      </c>
      <c r="B284" t="str">
        <f>"00529333"</f>
        <v>00529333</v>
      </c>
      <c r="C284" t="s">
        <v>15</v>
      </c>
    </row>
    <row r="285" spans="1:3" ht="15">
      <c r="A285">
        <v>279</v>
      </c>
      <c r="B285" t="str">
        <f>"00529488"</f>
        <v>00529488</v>
      </c>
      <c r="C285" t="s">
        <v>5</v>
      </c>
    </row>
    <row r="286" spans="1:3" ht="15">
      <c r="A286">
        <v>280</v>
      </c>
      <c r="B286" t="str">
        <f>"00529511"</f>
        <v>00529511</v>
      </c>
      <c r="C286" t="s">
        <v>4</v>
      </c>
    </row>
    <row r="287" spans="1:3" ht="15">
      <c r="A287">
        <v>281</v>
      </c>
      <c r="B287" t="str">
        <f>"00529546"</f>
        <v>00529546</v>
      </c>
      <c r="C287" t="s">
        <v>5</v>
      </c>
    </row>
    <row r="288" spans="1:3" ht="15">
      <c r="A288">
        <v>282</v>
      </c>
      <c r="B288" t="str">
        <f>"00529566"</f>
        <v>00529566</v>
      </c>
      <c r="C288" t="s">
        <v>7</v>
      </c>
    </row>
    <row r="289" spans="1:3" ht="15">
      <c r="A289">
        <v>283</v>
      </c>
      <c r="B289" t="str">
        <f>"00529630"</f>
        <v>00529630</v>
      </c>
      <c r="C289" t="s">
        <v>8</v>
      </c>
    </row>
    <row r="290" spans="1:3" ht="15">
      <c r="A290">
        <v>284</v>
      </c>
      <c r="B290" t="str">
        <f>"00529634"</f>
        <v>00529634</v>
      </c>
      <c r="C290" t="s">
        <v>7</v>
      </c>
    </row>
    <row r="291" spans="1:3" ht="15">
      <c r="A291">
        <v>285</v>
      </c>
      <c r="B291" t="str">
        <f>"00529692"</f>
        <v>00529692</v>
      </c>
      <c r="C291" t="s">
        <v>9</v>
      </c>
    </row>
    <row r="292" spans="1:3" ht="15">
      <c r="A292">
        <v>286</v>
      </c>
      <c r="B292" t="str">
        <f>"00529711"</f>
        <v>00529711</v>
      </c>
      <c r="C292" t="s">
        <v>8</v>
      </c>
    </row>
    <row r="293" spans="1:3" ht="15">
      <c r="A293">
        <v>287</v>
      </c>
      <c r="B293" t="str">
        <f>"00529760"</f>
        <v>00529760</v>
      </c>
      <c r="C293" t="s">
        <v>7</v>
      </c>
    </row>
    <row r="294" spans="1:3" ht="15">
      <c r="A294">
        <v>288</v>
      </c>
      <c r="B294" t="str">
        <f>"00529814"</f>
        <v>00529814</v>
      </c>
      <c r="C294" t="s">
        <v>4</v>
      </c>
    </row>
    <row r="295" spans="1:3" ht="15">
      <c r="A295">
        <v>289</v>
      </c>
      <c r="B295" t="str">
        <f>"00529831"</f>
        <v>00529831</v>
      </c>
      <c r="C295" t="s">
        <v>12</v>
      </c>
    </row>
    <row r="296" spans="1:3" ht="15">
      <c r="A296">
        <v>290</v>
      </c>
      <c r="B296" t="str">
        <f>"00529858"</f>
        <v>00529858</v>
      </c>
      <c r="C296" t="s">
        <v>7</v>
      </c>
    </row>
    <row r="297" spans="1:3" ht="15">
      <c r="A297">
        <v>291</v>
      </c>
      <c r="B297" t="str">
        <f>"00529950"</f>
        <v>00529950</v>
      </c>
      <c r="C297" t="s">
        <v>4</v>
      </c>
    </row>
    <row r="298" spans="1:3" ht="15">
      <c r="A298">
        <v>292</v>
      </c>
      <c r="B298" t="str">
        <f>"00530011"</f>
        <v>00530011</v>
      </c>
      <c r="C298" t="s">
        <v>4</v>
      </c>
    </row>
    <row r="299" spans="1:3" ht="15">
      <c r="A299">
        <v>293</v>
      </c>
      <c r="B299" t="str">
        <f>"00530022"</f>
        <v>00530022</v>
      </c>
      <c r="C299" t="s">
        <v>7</v>
      </c>
    </row>
    <row r="300" spans="1:3" ht="15">
      <c r="A300">
        <v>294</v>
      </c>
      <c r="B300" t="str">
        <f>"00530079"</f>
        <v>00530079</v>
      </c>
      <c r="C300" t="s">
        <v>5</v>
      </c>
    </row>
    <row r="301" spans="1:3" ht="15">
      <c r="A301">
        <v>295</v>
      </c>
      <c r="B301" t="str">
        <f>"00530103"</f>
        <v>00530103</v>
      </c>
      <c r="C301" t="s">
        <v>9</v>
      </c>
    </row>
    <row r="302" spans="1:3" ht="15">
      <c r="A302">
        <v>296</v>
      </c>
      <c r="B302" t="str">
        <f>"00530113"</f>
        <v>00530113</v>
      </c>
      <c r="C302" t="s">
        <v>5</v>
      </c>
    </row>
    <row r="303" spans="1:3" ht="15">
      <c r="A303">
        <v>297</v>
      </c>
      <c r="B303" t="str">
        <f>"00530117"</f>
        <v>00530117</v>
      </c>
      <c r="C303" t="s">
        <v>4</v>
      </c>
    </row>
    <row r="304" spans="1:3" ht="15">
      <c r="A304">
        <v>298</v>
      </c>
      <c r="B304" t="str">
        <f>"00530143"</f>
        <v>00530143</v>
      </c>
      <c r="C304" t="s">
        <v>4</v>
      </c>
    </row>
    <row r="305" spans="1:3" ht="15">
      <c r="A305">
        <v>299</v>
      </c>
      <c r="B305" t="str">
        <f>"00530167"</f>
        <v>00530167</v>
      </c>
      <c r="C305" t="s">
        <v>6</v>
      </c>
    </row>
    <row r="306" spans="1:3" ht="15">
      <c r="A306">
        <v>300</v>
      </c>
      <c r="B306" t="str">
        <f>"00530228"</f>
        <v>00530228</v>
      </c>
      <c r="C306" t="s">
        <v>8</v>
      </c>
    </row>
    <row r="307" spans="1:3" ht="15">
      <c r="A307">
        <v>301</v>
      </c>
      <c r="B307" t="str">
        <f>"00530239"</f>
        <v>00530239</v>
      </c>
      <c r="C307" t="s">
        <v>7</v>
      </c>
    </row>
    <row r="308" spans="1:3" ht="15">
      <c r="A308">
        <v>302</v>
      </c>
      <c r="B308" t="str">
        <f>"00530278"</f>
        <v>00530278</v>
      </c>
      <c r="C308" t="s">
        <v>4</v>
      </c>
    </row>
    <row r="309" spans="1:3" ht="15">
      <c r="A309">
        <v>303</v>
      </c>
      <c r="B309" t="str">
        <f>"00530289"</f>
        <v>00530289</v>
      </c>
      <c r="C309" t="s">
        <v>5</v>
      </c>
    </row>
    <row r="310" spans="1:3" ht="15">
      <c r="A310">
        <v>304</v>
      </c>
      <c r="B310" t="str">
        <f>"00530354"</f>
        <v>00530354</v>
      </c>
      <c r="C310" t="s">
        <v>8</v>
      </c>
    </row>
    <row r="311" spans="1:3" ht="15">
      <c r="A311">
        <v>305</v>
      </c>
      <c r="B311" t="str">
        <f>"00530445"</f>
        <v>00530445</v>
      </c>
      <c r="C311" t="s">
        <v>10</v>
      </c>
    </row>
    <row r="312" spans="1:3" ht="15">
      <c r="A312">
        <v>306</v>
      </c>
      <c r="B312" t="str">
        <f>"00530457"</f>
        <v>00530457</v>
      </c>
      <c r="C312" t="s">
        <v>4</v>
      </c>
    </row>
    <row r="313" spans="1:3" ht="15">
      <c r="A313">
        <v>307</v>
      </c>
      <c r="B313" t="str">
        <f>"00530468"</f>
        <v>00530468</v>
      </c>
      <c r="C313" t="s">
        <v>4</v>
      </c>
    </row>
    <row r="314" spans="1:3" ht="15">
      <c r="A314">
        <v>308</v>
      </c>
      <c r="B314" t="str">
        <f>"00530477"</f>
        <v>00530477</v>
      </c>
      <c r="C314" t="s">
        <v>6</v>
      </c>
    </row>
    <row r="315" spans="1:3" ht="15">
      <c r="A315">
        <v>309</v>
      </c>
      <c r="B315" t="str">
        <f>"00530565"</f>
        <v>00530565</v>
      </c>
      <c r="C315" t="s">
        <v>6</v>
      </c>
    </row>
    <row r="316" spans="1:3" ht="15">
      <c r="A316">
        <v>310</v>
      </c>
      <c r="B316" t="str">
        <f>"00530595"</f>
        <v>00530595</v>
      </c>
      <c r="C316" t="s">
        <v>8</v>
      </c>
    </row>
    <row r="317" spans="1:3" ht="15">
      <c r="A317">
        <v>311</v>
      </c>
      <c r="B317" t="str">
        <f>"00530710"</f>
        <v>00530710</v>
      </c>
      <c r="C317" t="s">
        <v>8</v>
      </c>
    </row>
    <row r="318" spans="1:3" ht="15">
      <c r="A318">
        <v>312</v>
      </c>
      <c r="B318" t="str">
        <f>"00530760"</f>
        <v>00530760</v>
      </c>
      <c r="C318" t="s">
        <v>5</v>
      </c>
    </row>
    <row r="319" spans="1:3" ht="15">
      <c r="A319">
        <v>313</v>
      </c>
      <c r="B319" t="str">
        <f>"00530777"</f>
        <v>00530777</v>
      </c>
      <c r="C319" t="s">
        <v>4</v>
      </c>
    </row>
    <row r="320" spans="1:3" ht="15">
      <c r="A320">
        <v>314</v>
      </c>
      <c r="B320" t="str">
        <f>"00530802"</f>
        <v>00530802</v>
      </c>
      <c r="C320" t="s">
        <v>8</v>
      </c>
    </row>
    <row r="321" spans="1:3" ht="15">
      <c r="A321">
        <v>315</v>
      </c>
      <c r="B321" t="str">
        <f>"00530811"</f>
        <v>00530811</v>
      </c>
      <c r="C321" t="s">
        <v>7</v>
      </c>
    </row>
    <row r="322" spans="1:3" ht="15">
      <c r="A322">
        <v>316</v>
      </c>
      <c r="B322" t="str">
        <f>"00530828"</f>
        <v>00530828</v>
      </c>
      <c r="C322" t="s">
        <v>7</v>
      </c>
    </row>
    <row r="323" spans="1:3" ht="15">
      <c r="A323">
        <v>317</v>
      </c>
      <c r="B323" t="str">
        <f>"00530863"</f>
        <v>00530863</v>
      </c>
      <c r="C323" t="s">
        <v>7</v>
      </c>
    </row>
    <row r="324" spans="1:3" ht="15">
      <c r="A324">
        <v>318</v>
      </c>
      <c r="B324" t="str">
        <f>"00530871"</f>
        <v>00530871</v>
      </c>
      <c r="C324" t="s">
        <v>5</v>
      </c>
    </row>
    <row r="325" spans="1:3" ht="15">
      <c r="A325">
        <v>319</v>
      </c>
      <c r="B325" t="str">
        <f>"00530875"</f>
        <v>00530875</v>
      </c>
      <c r="C325" t="s">
        <v>8</v>
      </c>
    </row>
    <row r="326" spans="1:3" ht="15">
      <c r="A326">
        <v>320</v>
      </c>
      <c r="B326" t="str">
        <f>"00530937"</f>
        <v>00530937</v>
      </c>
      <c r="C326" t="s">
        <v>4</v>
      </c>
    </row>
    <row r="327" spans="1:3" ht="15">
      <c r="A327">
        <v>321</v>
      </c>
      <c r="B327" t="str">
        <f>"00530978"</f>
        <v>00530978</v>
      </c>
      <c r="C327" t="s">
        <v>9</v>
      </c>
    </row>
    <row r="328" spans="1:3" ht="15">
      <c r="A328">
        <v>322</v>
      </c>
      <c r="B328" t="str">
        <f>"00530989"</f>
        <v>00530989</v>
      </c>
      <c r="C328" t="s">
        <v>4</v>
      </c>
    </row>
    <row r="329" spans="1:3" ht="15">
      <c r="A329">
        <v>323</v>
      </c>
      <c r="B329" t="str">
        <f>"00531029"</f>
        <v>00531029</v>
      </c>
      <c r="C329" t="s">
        <v>6</v>
      </c>
    </row>
    <row r="330" spans="1:3" ht="15">
      <c r="A330">
        <v>324</v>
      </c>
      <c r="B330" t="str">
        <f>"00531072"</f>
        <v>00531072</v>
      </c>
      <c r="C330" t="s">
        <v>5</v>
      </c>
    </row>
    <row r="331" spans="1:3" ht="15">
      <c r="A331">
        <v>325</v>
      </c>
      <c r="B331" t="str">
        <f>"00531079"</f>
        <v>00531079</v>
      </c>
      <c r="C331" t="s">
        <v>4</v>
      </c>
    </row>
    <row r="332" spans="1:3" ht="15">
      <c r="A332">
        <v>326</v>
      </c>
      <c r="B332" t="str">
        <f>"00531099"</f>
        <v>00531099</v>
      </c>
      <c r="C332" t="s">
        <v>4</v>
      </c>
    </row>
    <row r="333" spans="1:3" ht="15">
      <c r="A333">
        <v>327</v>
      </c>
      <c r="B333" t="str">
        <f>"00531114"</f>
        <v>00531114</v>
      </c>
      <c r="C333" t="s">
        <v>5</v>
      </c>
    </row>
    <row r="334" spans="1:3" ht="15">
      <c r="A334">
        <v>328</v>
      </c>
      <c r="B334" t="str">
        <f>"00531116"</f>
        <v>00531116</v>
      </c>
      <c r="C334" t="s">
        <v>9</v>
      </c>
    </row>
    <row r="335" spans="1:3" ht="15">
      <c r="A335">
        <v>329</v>
      </c>
      <c r="B335" t="str">
        <f>"00531127"</f>
        <v>00531127</v>
      </c>
      <c r="C335" t="s">
        <v>4</v>
      </c>
    </row>
    <row r="336" spans="1:3" ht="15">
      <c r="A336">
        <v>330</v>
      </c>
      <c r="B336" t="str">
        <f>"00531141"</f>
        <v>00531141</v>
      </c>
      <c r="C336" t="s">
        <v>5</v>
      </c>
    </row>
    <row r="337" spans="1:3" ht="15">
      <c r="A337">
        <v>331</v>
      </c>
      <c r="B337" t="str">
        <f>"00531157"</f>
        <v>00531157</v>
      </c>
      <c r="C337" t="s">
        <v>8</v>
      </c>
    </row>
    <row r="338" spans="1:3" ht="15">
      <c r="A338">
        <v>332</v>
      </c>
      <c r="B338" t="str">
        <f>"00531221"</f>
        <v>00531221</v>
      </c>
      <c r="C338" t="s">
        <v>7</v>
      </c>
    </row>
    <row r="339" spans="1:3" ht="15">
      <c r="A339">
        <v>333</v>
      </c>
      <c r="B339" t="str">
        <f>"00531327"</f>
        <v>00531327</v>
      </c>
      <c r="C339" t="s">
        <v>4</v>
      </c>
    </row>
    <row r="340" spans="1:3" ht="15">
      <c r="A340">
        <v>334</v>
      </c>
      <c r="B340" t="str">
        <f>"00531378"</f>
        <v>00531378</v>
      </c>
      <c r="C340" t="s">
        <v>4</v>
      </c>
    </row>
    <row r="341" spans="1:3" ht="15">
      <c r="A341">
        <v>335</v>
      </c>
      <c r="B341" t="str">
        <f>"00531387"</f>
        <v>00531387</v>
      </c>
      <c r="C341" t="s">
        <v>13</v>
      </c>
    </row>
    <row r="342" spans="1:3" ht="15">
      <c r="A342">
        <v>336</v>
      </c>
      <c r="B342" t="str">
        <f>"00531457"</f>
        <v>00531457</v>
      </c>
      <c r="C342" t="s">
        <v>6</v>
      </c>
    </row>
    <row r="343" spans="1:3" ht="15">
      <c r="A343">
        <v>337</v>
      </c>
      <c r="B343" t="str">
        <f>"00531487"</f>
        <v>00531487</v>
      </c>
      <c r="C343" t="s">
        <v>5</v>
      </c>
    </row>
    <row r="344" spans="1:3" ht="15">
      <c r="A344">
        <v>338</v>
      </c>
      <c r="B344" t="str">
        <f>"00531522"</f>
        <v>00531522</v>
      </c>
      <c r="C344" t="s">
        <v>5</v>
      </c>
    </row>
    <row r="345" spans="1:3" ht="15">
      <c r="A345">
        <v>339</v>
      </c>
      <c r="B345" t="str">
        <f>"00531524"</f>
        <v>00531524</v>
      </c>
      <c r="C345" t="s">
        <v>8</v>
      </c>
    </row>
    <row r="346" spans="1:3" ht="15">
      <c r="A346">
        <v>340</v>
      </c>
      <c r="B346" t="str">
        <f>"00531525"</f>
        <v>00531525</v>
      </c>
      <c r="C346" t="s">
        <v>5</v>
      </c>
    </row>
    <row r="347" spans="1:3" ht="15">
      <c r="A347">
        <v>341</v>
      </c>
      <c r="B347" t="str">
        <f>"00531556"</f>
        <v>00531556</v>
      </c>
      <c r="C347" t="s">
        <v>12</v>
      </c>
    </row>
    <row r="348" spans="1:3" ht="15">
      <c r="A348">
        <v>342</v>
      </c>
      <c r="B348" t="str">
        <f>"00531571"</f>
        <v>00531571</v>
      </c>
      <c r="C348" t="s">
        <v>7</v>
      </c>
    </row>
    <row r="349" spans="1:3" ht="15">
      <c r="A349">
        <v>343</v>
      </c>
      <c r="B349" t="str">
        <f>"00531581"</f>
        <v>00531581</v>
      </c>
      <c r="C349" t="s">
        <v>6</v>
      </c>
    </row>
    <row r="350" spans="1:3" ht="15">
      <c r="A350">
        <v>344</v>
      </c>
      <c r="B350" t="str">
        <f>"00531599"</f>
        <v>00531599</v>
      </c>
      <c r="C350" t="s">
        <v>9</v>
      </c>
    </row>
    <row r="351" spans="1:3" ht="15">
      <c r="A351">
        <v>345</v>
      </c>
      <c r="B351" t="str">
        <f>"00531610"</f>
        <v>00531610</v>
      </c>
      <c r="C351" t="s">
        <v>7</v>
      </c>
    </row>
    <row r="352" spans="1:3" ht="15">
      <c r="A352">
        <v>346</v>
      </c>
      <c r="B352" t="str">
        <f>"00531638"</f>
        <v>00531638</v>
      </c>
      <c r="C352" t="s">
        <v>4</v>
      </c>
    </row>
    <row r="353" spans="1:3" ht="15">
      <c r="A353">
        <v>347</v>
      </c>
      <c r="B353" t="str">
        <f>"00531777"</f>
        <v>00531777</v>
      </c>
      <c r="C353" t="s">
        <v>8</v>
      </c>
    </row>
    <row r="354" spans="1:3" ht="15">
      <c r="A354">
        <v>348</v>
      </c>
      <c r="B354" t="str">
        <f>"00531896"</f>
        <v>00531896</v>
      </c>
      <c r="C354" t="s">
        <v>9</v>
      </c>
    </row>
    <row r="355" spans="1:3" ht="15">
      <c r="A355">
        <v>349</v>
      </c>
      <c r="B355" t="str">
        <f>"00531956"</f>
        <v>00531956</v>
      </c>
      <c r="C355" t="s">
        <v>5</v>
      </c>
    </row>
    <row r="356" spans="1:3" ht="15">
      <c r="A356">
        <v>350</v>
      </c>
      <c r="B356" t="str">
        <f>"00531975"</f>
        <v>00531975</v>
      </c>
      <c r="C356" t="s">
        <v>5</v>
      </c>
    </row>
    <row r="357" spans="1:3" ht="15">
      <c r="A357">
        <v>351</v>
      </c>
      <c r="B357" t="str">
        <f>"00531991"</f>
        <v>00531991</v>
      </c>
      <c r="C357" t="s">
        <v>7</v>
      </c>
    </row>
    <row r="358" spans="1:3" ht="15">
      <c r="A358">
        <v>352</v>
      </c>
      <c r="B358" t="str">
        <f>"00532046"</f>
        <v>00532046</v>
      </c>
      <c r="C358" t="s">
        <v>7</v>
      </c>
    </row>
    <row r="359" spans="1:3" ht="15">
      <c r="A359">
        <v>353</v>
      </c>
      <c r="B359" t="str">
        <f>"00532055"</f>
        <v>00532055</v>
      </c>
      <c r="C359" t="s">
        <v>5</v>
      </c>
    </row>
    <row r="360" spans="1:3" ht="15">
      <c r="A360">
        <v>354</v>
      </c>
      <c r="B360" t="str">
        <f>"00532064"</f>
        <v>00532064</v>
      </c>
      <c r="C360" t="s">
        <v>4</v>
      </c>
    </row>
    <row r="361" spans="1:3" ht="15">
      <c r="A361">
        <v>355</v>
      </c>
      <c r="B361" t="str">
        <f>"00532084"</f>
        <v>00532084</v>
      </c>
      <c r="C361" t="s">
        <v>7</v>
      </c>
    </row>
    <row r="362" spans="1:3" ht="15">
      <c r="A362">
        <v>356</v>
      </c>
      <c r="B362" t="str">
        <f>"00532089"</f>
        <v>00532089</v>
      </c>
      <c r="C362" t="s">
        <v>7</v>
      </c>
    </row>
    <row r="363" spans="1:3" ht="15">
      <c r="A363">
        <v>357</v>
      </c>
      <c r="B363" t="str">
        <f>"00532093"</f>
        <v>00532093</v>
      </c>
      <c r="C363" t="s">
        <v>7</v>
      </c>
    </row>
    <row r="364" spans="1:3" ht="15">
      <c r="A364">
        <v>358</v>
      </c>
      <c r="B364" t="str">
        <f>"00532285"</f>
        <v>00532285</v>
      </c>
      <c r="C364" t="s">
        <v>4</v>
      </c>
    </row>
    <row r="365" spans="1:3" ht="15">
      <c r="A365">
        <v>359</v>
      </c>
      <c r="B365" t="str">
        <f>"00532286"</f>
        <v>00532286</v>
      </c>
      <c r="C365" t="s">
        <v>5</v>
      </c>
    </row>
    <row r="366" spans="1:3" ht="15">
      <c r="A366">
        <v>360</v>
      </c>
      <c r="B366" t="str">
        <f>"00532316"</f>
        <v>00532316</v>
      </c>
      <c r="C366" t="s">
        <v>4</v>
      </c>
    </row>
    <row r="367" spans="1:3" ht="15">
      <c r="A367">
        <v>361</v>
      </c>
      <c r="B367" t="str">
        <f>"00532367"</f>
        <v>00532367</v>
      </c>
      <c r="C367" t="s">
        <v>7</v>
      </c>
    </row>
    <row r="368" spans="1:3" ht="15">
      <c r="A368">
        <v>362</v>
      </c>
      <c r="B368" t="str">
        <f>"00532403"</f>
        <v>00532403</v>
      </c>
      <c r="C368" t="s">
        <v>12</v>
      </c>
    </row>
    <row r="369" spans="1:3" ht="15">
      <c r="A369">
        <v>363</v>
      </c>
      <c r="B369" t="str">
        <f>"00532462"</f>
        <v>00532462</v>
      </c>
      <c r="C369" t="s">
        <v>5</v>
      </c>
    </row>
    <row r="370" spans="1:3" ht="15">
      <c r="A370">
        <v>364</v>
      </c>
      <c r="B370" t="str">
        <f>"00532478"</f>
        <v>00532478</v>
      </c>
      <c r="C370" t="s">
        <v>4</v>
      </c>
    </row>
    <row r="371" spans="1:3" ht="15">
      <c r="A371">
        <v>365</v>
      </c>
      <c r="B371" t="str">
        <f>"00532489"</f>
        <v>00532489</v>
      </c>
      <c r="C371" t="s">
        <v>4</v>
      </c>
    </row>
    <row r="372" spans="1:3" ht="15">
      <c r="A372">
        <v>366</v>
      </c>
      <c r="B372" t="str">
        <f>"00532559"</f>
        <v>00532559</v>
      </c>
      <c r="C372" t="s">
        <v>8</v>
      </c>
    </row>
    <row r="373" spans="1:3" ht="15">
      <c r="A373">
        <v>367</v>
      </c>
      <c r="B373" t="str">
        <f>"00532753"</f>
        <v>00532753</v>
      </c>
      <c r="C373" t="s">
        <v>5</v>
      </c>
    </row>
    <row r="374" spans="1:3" ht="15">
      <c r="A374">
        <v>368</v>
      </c>
      <c r="B374" t="str">
        <f>"00532783"</f>
        <v>00532783</v>
      </c>
      <c r="C374" t="s">
        <v>8</v>
      </c>
    </row>
    <row r="375" spans="1:3" ht="15">
      <c r="A375">
        <v>369</v>
      </c>
      <c r="B375" t="str">
        <f>"00532792"</f>
        <v>00532792</v>
      </c>
      <c r="C375" t="s">
        <v>7</v>
      </c>
    </row>
    <row r="376" spans="1:3" ht="15">
      <c r="A376">
        <v>370</v>
      </c>
      <c r="B376" t="str">
        <f>"00532844"</f>
        <v>00532844</v>
      </c>
      <c r="C376" t="s">
        <v>8</v>
      </c>
    </row>
    <row r="377" spans="1:3" ht="15">
      <c r="A377">
        <v>371</v>
      </c>
      <c r="B377" t="str">
        <f>"00532871"</f>
        <v>00532871</v>
      </c>
      <c r="C377" t="s">
        <v>7</v>
      </c>
    </row>
    <row r="378" spans="1:3" ht="15">
      <c r="A378">
        <v>372</v>
      </c>
      <c r="B378" t="str">
        <f>"00532891"</f>
        <v>00532891</v>
      </c>
      <c r="C378" t="s">
        <v>4</v>
      </c>
    </row>
    <row r="379" spans="1:3" ht="15">
      <c r="A379">
        <v>373</v>
      </c>
      <c r="B379" t="str">
        <f>"00532912"</f>
        <v>00532912</v>
      </c>
      <c r="C379" t="s">
        <v>5</v>
      </c>
    </row>
    <row r="380" spans="1:3" ht="15">
      <c r="A380">
        <v>374</v>
      </c>
      <c r="B380" t="str">
        <f>"00532922"</f>
        <v>00532922</v>
      </c>
      <c r="C380" t="s">
        <v>4</v>
      </c>
    </row>
    <row r="381" spans="1:3" ht="15">
      <c r="A381">
        <v>375</v>
      </c>
      <c r="B381" t="str">
        <f>"00532923"</f>
        <v>00532923</v>
      </c>
      <c r="C381" t="s">
        <v>8</v>
      </c>
    </row>
    <row r="382" spans="1:3" ht="15">
      <c r="A382">
        <v>376</v>
      </c>
      <c r="B382" t="str">
        <f>"00532962"</f>
        <v>00532962</v>
      </c>
      <c r="C382" t="s">
        <v>5</v>
      </c>
    </row>
    <row r="383" spans="1:3" ht="15">
      <c r="A383">
        <v>377</v>
      </c>
      <c r="B383" t="str">
        <f>"00532963"</f>
        <v>00532963</v>
      </c>
      <c r="C383" t="s">
        <v>9</v>
      </c>
    </row>
    <row r="384" spans="1:3" ht="15">
      <c r="A384">
        <v>378</v>
      </c>
      <c r="B384" t="str">
        <f>"00532988"</f>
        <v>00532988</v>
      </c>
      <c r="C384" t="s">
        <v>6</v>
      </c>
    </row>
    <row r="385" spans="1:3" ht="15">
      <c r="A385">
        <v>379</v>
      </c>
      <c r="B385" t="str">
        <f>"00532993"</f>
        <v>00532993</v>
      </c>
      <c r="C385" t="s">
        <v>5</v>
      </c>
    </row>
    <row r="386" spans="1:3" ht="15">
      <c r="A386">
        <v>380</v>
      </c>
      <c r="B386" t="str">
        <f>"00533050"</f>
        <v>00533050</v>
      </c>
      <c r="C386" t="s">
        <v>9</v>
      </c>
    </row>
    <row r="387" spans="1:3" ht="15">
      <c r="A387">
        <v>381</v>
      </c>
      <c r="B387" t="str">
        <f>"00533061"</f>
        <v>00533061</v>
      </c>
      <c r="C387" t="s">
        <v>5</v>
      </c>
    </row>
    <row r="388" spans="1:3" ht="15">
      <c r="A388">
        <v>382</v>
      </c>
      <c r="B388" t="str">
        <f>"00533117"</f>
        <v>00533117</v>
      </c>
      <c r="C388" t="s">
        <v>7</v>
      </c>
    </row>
    <row r="389" spans="1:3" ht="15">
      <c r="A389">
        <v>383</v>
      </c>
      <c r="B389" t="str">
        <f>"00533121"</f>
        <v>00533121</v>
      </c>
      <c r="C389" t="s">
        <v>5</v>
      </c>
    </row>
    <row r="390" spans="1:3" ht="15">
      <c r="A390">
        <v>384</v>
      </c>
      <c r="B390" t="str">
        <f>"00533136"</f>
        <v>00533136</v>
      </c>
      <c r="C390" t="s">
        <v>5</v>
      </c>
    </row>
    <row r="391" spans="1:3" ht="15">
      <c r="A391">
        <v>385</v>
      </c>
      <c r="B391" t="str">
        <f>"00533312"</f>
        <v>00533312</v>
      </c>
      <c r="C391" t="s">
        <v>9</v>
      </c>
    </row>
    <row r="392" spans="1:3" ht="15">
      <c r="A392">
        <v>386</v>
      </c>
      <c r="B392" t="str">
        <f>"00533324"</f>
        <v>00533324</v>
      </c>
      <c r="C392" t="s">
        <v>4</v>
      </c>
    </row>
    <row r="393" spans="1:3" ht="15">
      <c r="A393">
        <v>387</v>
      </c>
      <c r="B393" t="str">
        <f>"00533384"</f>
        <v>00533384</v>
      </c>
      <c r="C393" t="s">
        <v>5</v>
      </c>
    </row>
    <row r="394" spans="1:3" ht="15">
      <c r="A394">
        <v>388</v>
      </c>
      <c r="B394" t="str">
        <f>"00533415"</f>
        <v>00533415</v>
      </c>
      <c r="C394" t="s">
        <v>9</v>
      </c>
    </row>
    <row r="395" spans="1:3" ht="15">
      <c r="A395">
        <v>389</v>
      </c>
      <c r="B395" t="str">
        <f>"00533555"</f>
        <v>00533555</v>
      </c>
      <c r="C395" t="s">
        <v>7</v>
      </c>
    </row>
    <row r="396" spans="1:3" ht="15">
      <c r="A396">
        <v>390</v>
      </c>
      <c r="B396" t="str">
        <f>"00533564"</f>
        <v>00533564</v>
      </c>
      <c r="C396" t="s">
        <v>6</v>
      </c>
    </row>
    <row r="397" spans="1:3" ht="15">
      <c r="A397">
        <v>391</v>
      </c>
      <c r="B397" t="str">
        <f>"00533580"</f>
        <v>00533580</v>
      </c>
      <c r="C397" t="s">
        <v>7</v>
      </c>
    </row>
    <row r="398" spans="1:3" ht="15">
      <c r="A398">
        <v>392</v>
      </c>
      <c r="B398" t="str">
        <f>"00533650"</f>
        <v>00533650</v>
      </c>
      <c r="C398" t="s">
        <v>5</v>
      </c>
    </row>
    <row r="399" spans="1:3" ht="15">
      <c r="A399">
        <v>393</v>
      </c>
      <c r="B399" t="str">
        <f>"00533751"</f>
        <v>00533751</v>
      </c>
      <c r="C399" t="s">
        <v>9</v>
      </c>
    </row>
    <row r="400" spans="1:3" ht="15">
      <c r="A400">
        <v>394</v>
      </c>
      <c r="B400" t="str">
        <f>"00533767"</f>
        <v>00533767</v>
      </c>
      <c r="C400" t="s">
        <v>7</v>
      </c>
    </row>
    <row r="401" spans="1:3" ht="15">
      <c r="A401">
        <v>395</v>
      </c>
      <c r="B401" t="str">
        <f>"00533820"</f>
        <v>00533820</v>
      </c>
      <c r="C401" t="s">
        <v>7</v>
      </c>
    </row>
    <row r="402" spans="1:3" ht="15">
      <c r="A402">
        <v>396</v>
      </c>
      <c r="B402" t="str">
        <f>"00533821"</f>
        <v>00533821</v>
      </c>
      <c r="C402" t="s">
        <v>8</v>
      </c>
    </row>
    <row r="403" spans="1:3" ht="15">
      <c r="A403">
        <v>397</v>
      </c>
      <c r="B403" t="str">
        <f>"00533831"</f>
        <v>00533831</v>
      </c>
      <c r="C403" t="s">
        <v>7</v>
      </c>
    </row>
    <row r="404" spans="1:3" ht="15">
      <c r="A404">
        <v>398</v>
      </c>
      <c r="B404" t="str">
        <f>"00533856"</f>
        <v>00533856</v>
      </c>
      <c r="C404" t="s">
        <v>8</v>
      </c>
    </row>
    <row r="405" spans="1:3" ht="15">
      <c r="A405">
        <v>399</v>
      </c>
      <c r="B405" t="str">
        <f>"00533888"</f>
        <v>00533888</v>
      </c>
      <c r="C405" t="s">
        <v>5</v>
      </c>
    </row>
    <row r="406" spans="1:3" ht="15">
      <c r="A406">
        <v>400</v>
      </c>
      <c r="B406" t="str">
        <f>"00533900"</f>
        <v>00533900</v>
      </c>
      <c r="C406" t="s">
        <v>12</v>
      </c>
    </row>
    <row r="407" spans="1:3" ht="15">
      <c r="A407">
        <v>401</v>
      </c>
      <c r="B407" t="str">
        <f>"00533923"</f>
        <v>00533923</v>
      </c>
      <c r="C407" t="s">
        <v>4</v>
      </c>
    </row>
    <row r="408" spans="1:3" ht="15">
      <c r="A408">
        <v>402</v>
      </c>
      <c r="B408" t="str">
        <f>"00533957"</f>
        <v>00533957</v>
      </c>
      <c r="C408" t="s">
        <v>4</v>
      </c>
    </row>
    <row r="409" spans="1:3" ht="15">
      <c r="A409">
        <v>403</v>
      </c>
      <c r="B409" t="str">
        <f>"00533965"</f>
        <v>00533965</v>
      </c>
      <c r="C409" t="s">
        <v>7</v>
      </c>
    </row>
    <row r="410" spans="1:3" ht="15">
      <c r="A410">
        <v>404</v>
      </c>
      <c r="B410" t="str">
        <f>"00534018"</f>
        <v>00534018</v>
      </c>
      <c r="C410" t="s">
        <v>5</v>
      </c>
    </row>
    <row r="411" spans="1:3" ht="15">
      <c r="A411">
        <v>405</v>
      </c>
      <c r="B411" t="str">
        <f>"00534028"</f>
        <v>00534028</v>
      </c>
      <c r="C411" t="s">
        <v>7</v>
      </c>
    </row>
    <row r="412" spans="1:3" ht="15">
      <c r="A412">
        <v>406</v>
      </c>
      <c r="B412" t="str">
        <f>"00534042"</f>
        <v>00534042</v>
      </c>
      <c r="C412" t="s">
        <v>5</v>
      </c>
    </row>
    <row r="413" spans="1:3" ht="15">
      <c r="A413">
        <v>407</v>
      </c>
      <c r="B413" t="str">
        <f>"00534115"</f>
        <v>00534115</v>
      </c>
      <c r="C413" t="s">
        <v>4</v>
      </c>
    </row>
    <row r="414" spans="1:3" ht="15">
      <c r="A414">
        <v>408</v>
      </c>
      <c r="B414" t="str">
        <f>"00534231"</f>
        <v>00534231</v>
      </c>
      <c r="C414" t="s">
        <v>7</v>
      </c>
    </row>
    <row r="415" spans="1:3" ht="15">
      <c r="A415">
        <v>409</v>
      </c>
      <c r="B415" t="str">
        <f>"00534235"</f>
        <v>00534235</v>
      </c>
      <c r="C415" t="s">
        <v>7</v>
      </c>
    </row>
    <row r="416" spans="1:3" ht="15">
      <c r="A416">
        <v>410</v>
      </c>
      <c r="B416" t="str">
        <f>"00534241"</f>
        <v>00534241</v>
      </c>
      <c r="C416" t="s">
        <v>5</v>
      </c>
    </row>
    <row r="417" spans="1:3" ht="15">
      <c r="A417">
        <v>411</v>
      </c>
      <c r="B417" t="str">
        <f>"00534245"</f>
        <v>00534245</v>
      </c>
      <c r="C417" t="s">
        <v>7</v>
      </c>
    </row>
    <row r="418" spans="1:3" ht="15">
      <c r="A418">
        <v>412</v>
      </c>
      <c r="B418" t="str">
        <f>"00534261"</f>
        <v>00534261</v>
      </c>
      <c r="C418" t="s">
        <v>7</v>
      </c>
    </row>
    <row r="419" spans="1:3" ht="15">
      <c r="A419">
        <v>413</v>
      </c>
      <c r="B419" t="str">
        <f>"00534288"</f>
        <v>00534288</v>
      </c>
      <c r="C419" t="s">
        <v>7</v>
      </c>
    </row>
    <row r="420" spans="1:3" ht="15">
      <c r="A420">
        <v>414</v>
      </c>
      <c r="B420" t="str">
        <f>"00534295"</f>
        <v>00534295</v>
      </c>
      <c r="C420" t="s">
        <v>7</v>
      </c>
    </row>
    <row r="421" spans="1:3" ht="15">
      <c r="A421">
        <v>415</v>
      </c>
      <c r="B421" t="str">
        <f>"00534324"</f>
        <v>00534324</v>
      </c>
      <c r="C421" t="s">
        <v>12</v>
      </c>
    </row>
    <row r="422" spans="1:3" ht="15">
      <c r="A422">
        <v>416</v>
      </c>
      <c r="B422" t="str">
        <f>"00534371"</f>
        <v>00534371</v>
      </c>
      <c r="C422" t="s">
        <v>9</v>
      </c>
    </row>
    <row r="423" spans="1:3" ht="15">
      <c r="A423">
        <v>417</v>
      </c>
      <c r="B423" t="str">
        <f>"00534384"</f>
        <v>00534384</v>
      </c>
      <c r="C423" t="s">
        <v>8</v>
      </c>
    </row>
    <row r="424" spans="1:3" ht="15">
      <c r="A424">
        <v>418</v>
      </c>
      <c r="B424" t="str">
        <f>"200712001729"</f>
        <v>200712001729</v>
      </c>
      <c r="C424" t="s">
        <v>8</v>
      </c>
    </row>
    <row r="425" spans="1:3" ht="15">
      <c r="A425">
        <v>419</v>
      </c>
      <c r="B425" t="str">
        <f>"200712003118"</f>
        <v>200712003118</v>
      </c>
      <c r="C425" t="s">
        <v>6</v>
      </c>
    </row>
    <row r="426" spans="1:3" ht="15">
      <c r="A426">
        <v>420</v>
      </c>
      <c r="B426" t="str">
        <f>"200801006911"</f>
        <v>200801006911</v>
      </c>
      <c r="C426" t="s">
        <v>8</v>
      </c>
    </row>
    <row r="427" spans="1:3" ht="15">
      <c r="A427">
        <v>421</v>
      </c>
      <c r="B427" t="str">
        <f>"200801009351"</f>
        <v>200801009351</v>
      </c>
      <c r="C427" t="s">
        <v>7</v>
      </c>
    </row>
    <row r="428" spans="1:3" ht="15">
      <c r="A428">
        <v>422</v>
      </c>
      <c r="B428" t="str">
        <f>"200802011152"</f>
        <v>200802011152</v>
      </c>
      <c r="C428" t="s">
        <v>7</v>
      </c>
    </row>
    <row r="429" spans="1:3" ht="15">
      <c r="A429">
        <v>423</v>
      </c>
      <c r="B429" t="str">
        <f>"200805001332"</f>
        <v>200805001332</v>
      </c>
      <c r="C429" t="s">
        <v>6</v>
      </c>
    </row>
    <row r="430" spans="1:3" ht="15">
      <c r="A430">
        <v>424</v>
      </c>
      <c r="B430" t="str">
        <f>"200806000501"</f>
        <v>200806000501</v>
      </c>
      <c r="C430" t="s">
        <v>7</v>
      </c>
    </row>
    <row r="431" spans="1:3" ht="15">
      <c r="A431">
        <v>425</v>
      </c>
      <c r="B431" t="str">
        <f>"200807000905"</f>
        <v>200807000905</v>
      </c>
      <c r="C431" t="s">
        <v>5</v>
      </c>
    </row>
    <row r="432" spans="1:3" ht="15">
      <c r="A432">
        <v>426</v>
      </c>
      <c r="B432" t="str">
        <f>"200808000275"</f>
        <v>200808000275</v>
      </c>
      <c r="C432" t="s">
        <v>4</v>
      </c>
    </row>
    <row r="433" spans="1:3" ht="15">
      <c r="A433">
        <v>427</v>
      </c>
      <c r="B433" t="str">
        <f>"200901000967"</f>
        <v>200901000967</v>
      </c>
      <c r="C433" t="s">
        <v>8</v>
      </c>
    </row>
    <row r="434" spans="1:3" ht="15">
      <c r="A434">
        <v>428</v>
      </c>
      <c r="B434" t="str">
        <f>"201001000385"</f>
        <v>201001000385</v>
      </c>
      <c r="C434" t="s">
        <v>6</v>
      </c>
    </row>
    <row r="435" spans="1:3" ht="15">
      <c r="A435">
        <v>429</v>
      </c>
      <c r="B435" t="str">
        <f>"201004000139"</f>
        <v>201004000139</v>
      </c>
      <c r="C435" t="s">
        <v>8</v>
      </c>
    </row>
    <row r="436" spans="1:3" ht="15">
      <c r="A436">
        <v>430</v>
      </c>
      <c r="B436" t="str">
        <f>"201008000025"</f>
        <v>201008000025</v>
      </c>
      <c r="C436" t="s">
        <v>10</v>
      </c>
    </row>
    <row r="437" spans="1:3" ht="15">
      <c r="A437">
        <v>431</v>
      </c>
      <c r="B437" t="str">
        <f>"201101000030"</f>
        <v>201101000030</v>
      </c>
      <c r="C437" t="s">
        <v>5</v>
      </c>
    </row>
    <row r="438" spans="1:3" ht="15">
      <c r="A438">
        <v>432</v>
      </c>
      <c r="B438" t="str">
        <f>"201102000471"</f>
        <v>201102000471</v>
      </c>
      <c r="C438" t="s">
        <v>8</v>
      </c>
    </row>
    <row r="439" spans="1:3" ht="15">
      <c r="A439">
        <v>433</v>
      </c>
      <c r="B439" t="str">
        <f>"201109000077"</f>
        <v>201109000077</v>
      </c>
      <c r="C439" t="s">
        <v>7</v>
      </c>
    </row>
    <row r="440" spans="1:3" ht="15">
      <c r="A440">
        <v>434</v>
      </c>
      <c r="B440" t="str">
        <f>"201201000089"</f>
        <v>201201000089</v>
      </c>
      <c r="C440" t="s">
        <v>4</v>
      </c>
    </row>
    <row r="441" spans="1:3" ht="15">
      <c r="A441">
        <v>435</v>
      </c>
      <c r="B441" t="str">
        <f>"201201000147"</f>
        <v>201201000147</v>
      </c>
      <c r="C441" t="s">
        <v>5</v>
      </c>
    </row>
    <row r="442" spans="1:3" ht="15">
      <c r="A442">
        <v>436</v>
      </c>
      <c r="B442" t="str">
        <f>"201208000136"</f>
        <v>201208000136</v>
      </c>
      <c r="C442" t="s">
        <v>4</v>
      </c>
    </row>
    <row r="443" spans="1:3" ht="15">
      <c r="A443">
        <v>437</v>
      </c>
      <c r="B443" t="str">
        <f>"201209000004"</f>
        <v>201209000004</v>
      </c>
      <c r="C443" t="s">
        <v>4</v>
      </c>
    </row>
    <row r="444" spans="1:3" ht="15">
      <c r="A444">
        <v>438</v>
      </c>
      <c r="B444" t="str">
        <f>"201301000091"</f>
        <v>201301000091</v>
      </c>
      <c r="C444" t="s">
        <v>8</v>
      </c>
    </row>
    <row r="445" spans="1:3" ht="15">
      <c r="A445">
        <v>439</v>
      </c>
      <c r="B445" t="str">
        <f>"201304001584"</f>
        <v>201304001584</v>
      </c>
      <c r="C445" t="s">
        <v>7</v>
      </c>
    </row>
    <row r="446" spans="1:3" ht="15">
      <c r="A446">
        <v>440</v>
      </c>
      <c r="B446" t="str">
        <f>"201401000105"</f>
        <v>201401000105</v>
      </c>
      <c r="C446" t="s">
        <v>7</v>
      </c>
    </row>
    <row r="447" spans="1:3" ht="15">
      <c r="A447">
        <v>441</v>
      </c>
      <c r="B447" t="str">
        <f>"201402000250"</f>
        <v>201402000250</v>
      </c>
      <c r="C447" t="s">
        <v>5</v>
      </c>
    </row>
    <row r="448" spans="1:3" ht="15">
      <c r="A448">
        <v>442</v>
      </c>
      <c r="B448" t="str">
        <f>"201402000688"</f>
        <v>201402000688</v>
      </c>
      <c r="C448" t="s">
        <v>6</v>
      </c>
    </row>
    <row r="449" spans="1:3" ht="15">
      <c r="A449">
        <v>443</v>
      </c>
      <c r="B449" t="str">
        <f>"201402007019"</f>
        <v>201402007019</v>
      </c>
      <c r="C449" t="s">
        <v>7</v>
      </c>
    </row>
    <row r="450" spans="1:3" ht="15">
      <c r="A450">
        <v>444</v>
      </c>
      <c r="B450" t="str">
        <f>"201402009489"</f>
        <v>201402009489</v>
      </c>
      <c r="C450" t="s">
        <v>5</v>
      </c>
    </row>
    <row r="451" spans="1:3" ht="15">
      <c r="A451">
        <v>445</v>
      </c>
      <c r="B451" t="str">
        <f>"201405000039"</f>
        <v>201405000039</v>
      </c>
      <c r="C451" t="s">
        <v>7</v>
      </c>
    </row>
    <row r="452" spans="1:3" ht="15">
      <c r="A452">
        <v>446</v>
      </c>
      <c r="B452" t="str">
        <f>"201406000333"</f>
        <v>201406000333</v>
      </c>
      <c r="C452" t="s">
        <v>6</v>
      </c>
    </row>
    <row r="453" spans="1:3" ht="15">
      <c r="A453">
        <v>447</v>
      </c>
      <c r="B453" t="str">
        <f>"201406002256"</f>
        <v>201406002256</v>
      </c>
      <c r="C453" t="s">
        <v>5</v>
      </c>
    </row>
    <row r="454" spans="1:3" ht="15">
      <c r="A454">
        <v>448</v>
      </c>
      <c r="B454" t="str">
        <f>"201406002967"</f>
        <v>201406002967</v>
      </c>
      <c r="C454" t="s">
        <v>5</v>
      </c>
    </row>
    <row r="455" spans="1:3" ht="15">
      <c r="A455">
        <v>449</v>
      </c>
      <c r="B455" t="str">
        <f>"201406003948"</f>
        <v>201406003948</v>
      </c>
      <c r="C455" t="s">
        <v>8</v>
      </c>
    </row>
    <row r="456" spans="1:3" ht="15">
      <c r="A456">
        <v>450</v>
      </c>
      <c r="B456" t="str">
        <f>"201406004827"</f>
        <v>201406004827</v>
      </c>
      <c r="C456" t="s">
        <v>8</v>
      </c>
    </row>
    <row r="457" spans="1:3" ht="15">
      <c r="A457">
        <v>451</v>
      </c>
      <c r="B457" t="str">
        <f>"201406005534"</f>
        <v>201406005534</v>
      </c>
      <c r="C457" t="s">
        <v>7</v>
      </c>
    </row>
    <row r="458" spans="1:3" ht="15">
      <c r="A458">
        <v>452</v>
      </c>
      <c r="B458" t="str">
        <f>"201406011121"</f>
        <v>201406011121</v>
      </c>
      <c r="C458" t="s">
        <v>8</v>
      </c>
    </row>
    <row r="459" spans="1:3" ht="15">
      <c r="A459">
        <v>453</v>
      </c>
      <c r="B459" t="str">
        <f>"201406011910"</f>
        <v>201406011910</v>
      </c>
      <c r="C459" t="s">
        <v>6</v>
      </c>
    </row>
    <row r="460" spans="1:3" ht="15">
      <c r="A460">
        <v>454</v>
      </c>
      <c r="B460" t="str">
        <f>"201406012610"</f>
        <v>201406012610</v>
      </c>
      <c r="C460" t="s">
        <v>8</v>
      </c>
    </row>
    <row r="461" spans="1:3" ht="15">
      <c r="A461">
        <v>455</v>
      </c>
      <c r="B461" t="str">
        <f>"201406014190"</f>
        <v>201406014190</v>
      </c>
      <c r="C461" t="s">
        <v>7</v>
      </c>
    </row>
    <row r="462" spans="1:3" ht="15">
      <c r="A462">
        <v>456</v>
      </c>
      <c r="B462" t="str">
        <f>"201406018110"</f>
        <v>201406018110</v>
      </c>
      <c r="C462" t="s">
        <v>4</v>
      </c>
    </row>
    <row r="463" spans="1:3" ht="15">
      <c r="A463">
        <v>457</v>
      </c>
      <c r="B463" t="str">
        <f>"201406018371"</f>
        <v>201406018371</v>
      </c>
      <c r="C463" t="s">
        <v>8</v>
      </c>
    </row>
    <row r="464" spans="1:3" ht="15">
      <c r="A464">
        <v>458</v>
      </c>
      <c r="B464" t="str">
        <f>"201409000100"</f>
        <v>201409000100</v>
      </c>
      <c r="C464" t="s">
        <v>7</v>
      </c>
    </row>
    <row r="465" spans="1:3" ht="15">
      <c r="A465">
        <v>459</v>
      </c>
      <c r="B465" t="str">
        <f>"201409004451"</f>
        <v>201409004451</v>
      </c>
      <c r="C465" t="s">
        <v>8</v>
      </c>
    </row>
    <row r="466" spans="1:3" ht="15">
      <c r="A466">
        <v>460</v>
      </c>
      <c r="B466" t="str">
        <f>"201409004850"</f>
        <v>201409004850</v>
      </c>
      <c r="C466" t="s">
        <v>8</v>
      </c>
    </row>
    <row r="467" spans="1:3" ht="15">
      <c r="A467">
        <v>461</v>
      </c>
      <c r="B467" t="str">
        <f>"201409006414"</f>
        <v>201409006414</v>
      </c>
      <c r="C467" t="s">
        <v>5</v>
      </c>
    </row>
    <row r="468" spans="1:3" ht="15">
      <c r="A468">
        <v>462</v>
      </c>
      <c r="B468" t="str">
        <f>"201410007157"</f>
        <v>201410007157</v>
      </c>
      <c r="C468" t="s">
        <v>7</v>
      </c>
    </row>
    <row r="469" spans="1:3" ht="15">
      <c r="A469">
        <v>463</v>
      </c>
      <c r="B469" t="str">
        <f>"201410007380"</f>
        <v>201410007380</v>
      </c>
      <c r="C469" t="s">
        <v>5</v>
      </c>
    </row>
    <row r="470" spans="1:3" ht="15">
      <c r="A470">
        <v>464</v>
      </c>
      <c r="B470" t="str">
        <f>"201410010100"</f>
        <v>201410010100</v>
      </c>
      <c r="C470" t="s">
        <v>8</v>
      </c>
    </row>
    <row r="471" spans="1:3" ht="15">
      <c r="A471">
        <v>465</v>
      </c>
      <c r="B471" t="str">
        <f>"201411001805"</f>
        <v>201411001805</v>
      </c>
      <c r="C471" t="s">
        <v>8</v>
      </c>
    </row>
    <row r="472" spans="1:3" ht="15">
      <c r="A472">
        <v>466</v>
      </c>
      <c r="B472" t="str">
        <f>"201412006022"</f>
        <v>201412006022</v>
      </c>
      <c r="C472" t="s">
        <v>8</v>
      </c>
    </row>
    <row r="473" spans="1:3" ht="15">
      <c r="A473">
        <v>467</v>
      </c>
      <c r="B473" t="str">
        <f>"201412006070"</f>
        <v>201412006070</v>
      </c>
      <c r="C473" t="s">
        <v>5</v>
      </c>
    </row>
    <row r="474" spans="1:3" ht="15">
      <c r="A474">
        <v>468</v>
      </c>
      <c r="B474" t="str">
        <f>"201412007461"</f>
        <v>201412007461</v>
      </c>
      <c r="C474" t="s">
        <v>4</v>
      </c>
    </row>
    <row r="475" spans="1:3" ht="15">
      <c r="A475">
        <v>469</v>
      </c>
      <c r="B475" t="str">
        <f>"201502002139"</f>
        <v>201502002139</v>
      </c>
      <c r="C475" t="s">
        <v>4</v>
      </c>
    </row>
    <row r="476" spans="1:3" ht="15">
      <c r="A476">
        <v>470</v>
      </c>
      <c r="B476" t="str">
        <f>"201502003571"</f>
        <v>201502003571</v>
      </c>
      <c r="C476" t="s">
        <v>7</v>
      </c>
    </row>
    <row r="477" spans="1:3" ht="15">
      <c r="A477">
        <v>471</v>
      </c>
      <c r="B477" t="str">
        <f>"201502004171"</f>
        <v>201502004171</v>
      </c>
      <c r="C477" t="s">
        <v>5</v>
      </c>
    </row>
    <row r="478" spans="1:3" ht="15">
      <c r="A478">
        <v>472</v>
      </c>
      <c r="B478" t="str">
        <f>"201503000245"</f>
        <v>201503000245</v>
      </c>
      <c r="C478" t="s">
        <v>6</v>
      </c>
    </row>
    <row r="479" spans="1:3" ht="15">
      <c r="A479">
        <v>473</v>
      </c>
      <c r="B479" t="str">
        <f>"201504003183"</f>
        <v>201504003183</v>
      </c>
      <c r="C479" t="s">
        <v>7</v>
      </c>
    </row>
    <row r="480" spans="1:3" ht="15">
      <c r="A480">
        <v>474</v>
      </c>
      <c r="B480" t="str">
        <f>"201504004847"</f>
        <v>201504004847</v>
      </c>
      <c r="C480" t="s">
        <v>8</v>
      </c>
    </row>
    <row r="481" spans="1:3" ht="15">
      <c r="A481">
        <v>475</v>
      </c>
      <c r="B481" t="str">
        <f>"201506002362"</f>
        <v>201506002362</v>
      </c>
      <c r="C481" t="s">
        <v>7</v>
      </c>
    </row>
    <row r="482" spans="1:3" ht="15">
      <c r="A482">
        <v>476</v>
      </c>
      <c r="B482" t="str">
        <f>"201507005265"</f>
        <v>201507005265</v>
      </c>
      <c r="C482" t="s">
        <v>7</v>
      </c>
    </row>
    <row r="483" spans="1:3" ht="15">
      <c r="A483">
        <v>477</v>
      </c>
      <c r="B483" t="str">
        <f>"201510001612"</f>
        <v>201510001612</v>
      </c>
      <c r="C483" t="s">
        <v>7</v>
      </c>
    </row>
    <row r="484" spans="1:3" ht="15">
      <c r="A484">
        <v>478</v>
      </c>
      <c r="B484" t="str">
        <f>"201510002272"</f>
        <v>201510002272</v>
      </c>
      <c r="C484" t="s">
        <v>8</v>
      </c>
    </row>
    <row r="485" spans="1:3" ht="15">
      <c r="A485">
        <v>479</v>
      </c>
      <c r="B485" t="str">
        <f>"201510002334"</f>
        <v>201510002334</v>
      </c>
      <c r="C485" t="s">
        <v>5</v>
      </c>
    </row>
    <row r="486" spans="1:3" ht="15">
      <c r="A486">
        <v>480</v>
      </c>
      <c r="B486" t="str">
        <f>"201510002457"</f>
        <v>201510002457</v>
      </c>
      <c r="C486" t="s">
        <v>6</v>
      </c>
    </row>
    <row r="487" spans="1:3" ht="15">
      <c r="A487">
        <v>481</v>
      </c>
      <c r="B487" t="str">
        <f>"201510004070"</f>
        <v>201510004070</v>
      </c>
      <c r="C487" t="s">
        <v>5</v>
      </c>
    </row>
    <row r="488" spans="1:3" ht="15">
      <c r="A488">
        <v>482</v>
      </c>
      <c r="B488" t="str">
        <f>"201510004422"</f>
        <v>201510004422</v>
      </c>
      <c r="C488" t="s">
        <v>5</v>
      </c>
    </row>
    <row r="489" spans="1:3" ht="15">
      <c r="A489">
        <v>483</v>
      </c>
      <c r="B489" t="str">
        <f>"201511004827"</f>
        <v>201511004827</v>
      </c>
      <c r="C489" t="s">
        <v>6</v>
      </c>
    </row>
    <row r="490" spans="1:3" ht="15">
      <c r="A490">
        <v>484</v>
      </c>
      <c r="B490" t="str">
        <f>"201511005183"</f>
        <v>201511005183</v>
      </c>
      <c r="C490" t="s">
        <v>5</v>
      </c>
    </row>
    <row r="491" spans="1:3" ht="15">
      <c r="A491">
        <v>485</v>
      </c>
      <c r="B491" t="str">
        <f>"201511005658"</f>
        <v>201511005658</v>
      </c>
      <c r="C491" t="s">
        <v>8</v>
      </c>
    </row>
    <row r="492" spans="1:3" ht="15">
      <c r="A492">
        <v>486</v>
      </c>
      <c r="B492" t="str">
        <f>"201511007511"</f>
        <v>201511007511</v>
      </c>
      <c r="C492" t="s">
        <v>7</v>
      </c>
    </row>
    <row r="493" spans="1:3" ht="15">
      <c r="A493">
        <v>487</v>
      </c>
      <c r="B493" t="str">
        <f>"201511012813"</f>
        <v>201511012813</v>
      </c>
      <c r="C493" t="s">
        <v>5</v>
      </c>
    </row>
    <row r="494" spans="1:3" ht="15">
      <c r="A494">
        <v>488</v>
      </c>
      <c r="B494" t="str">
        <f>"201511013989"</f>
        <v>201511013989</v>
      </c>
      <c r="C494" t="s">
        <v>4</v>
      </c>
    </row>
    <row r="495" spans="1:3" ht="15">
      <c r="A495">
        <v>489</v>
      </c>
      <c r="B495" t="str">
        <f>"201511014373"</f>
        <v>201511014373</v>
      </c>
      <c r="C495" t="s">
        <v>5</v>
      </c>
    </row>
    <row r="496" spans="1:3" ht="15">
      <c r="A496">
        <v>490</v>
      </c>
      <c r="B496" t="str">
        <f>"201511014380"</f>
        <v>201511014380</v>
      </c>
      <c r="C496" t="s">
        <v>5</v>
      </c>
    </row>
    <row r="497" spans="1:3" ht="15">
      <c r="A497">
        <v>491</v>
      </c>
      <c r="B497" t="str">
        <f>"201511015898"</f>
        <v>201511015898</v>
      </c>
      <c r="C497" t="s">
        <v>7</v>
      </c>
    </row>
    <row r="498" spans="1:3" ht="15">
      <c r="A498">
        <v>492</v>
      </c>
      <c r="B498" t="str">
        <f>"201511016844"</f>
        <v>201511016844</v>
      </c>
      <c r="C498" t="s">
        <v>5</v>
      </c>
    </row>
    <row r="499" spans="1:3" ht="15">
      <c r="A499">
        <v>493</v>
      </c>
      <c r="B499" t="str">
        <f>"201511017527"</f>
        <v>201511017527</v>
      </c>
      <c r="C499" t="s">
        <v>5</v>
      </c>
    </row>
    <row r="500" spans="1:3" ht="15">
      <c r="A500">
        <v>494</v>
      </c>
      <c r="B500" t="str">
        <f>"201511018382"</f>
        <v>201511018382</v>
      </c>
      <c r="C500" t="s">
        <v>5</v>
      </c>
    </row>
    <row r="501" spans="1:3" ht="15">
      <c r="A501">
        <v>495</v>
      </c>
      <c r="B501" t="str">
        <f>"201511018846"</f>
        <v>201511018846</v>
      </c>
      <c r="C501" t="s">
        <v>5</v>
      </c>
    </row>
    <row r="502" spans="1:3" ht="15">
      <c r="A502">
        <v>496</v>
      </c>
      <c r="B502" t="str">
        <f>"201511020332"</f>
        <v>201511020332</v>
      </c>
      <c r="C502" t="s">
        <v>7</v>
      </c>
    </row>
    <row r="503" spans="1:3" ht="15">
      <c r="A503">
        <v>497</v>
      </c>
      <c r="B503" t="str">
        <f>"201511021144"</f>
        <v>201511021144</v>
      </c>
      <c r="C503" t="s">
        <v>7</v>
      </c>
    </row>
    <row r="504" spans="1:3" ht="15">
      <c r="A504">
        <v>498</v>
      </c>
      <c r="B504" t="str">
        <f>"201511021384"</f>
        <v>201511021384</v>
      </c>
      <c r="C504" t="s">
        <v>5</v>
      </c>
    </row>
    <row r="505" spans="1:3" ht="15">
      <c r="A505">
        <v>499</v>
      </c>
      <c r="B505" t="str">
        <f>"201511023230"</f>
        <v>201511023230</v>
      </c>
      <c r="C505" t="s">
        <v>4</v>
      </c>
    </row>
    <row r="506" spans="1:3" ht="15">
      <c r="A506">
        <v>500</v>
      </c>
      <c r="B506" t="str">
        <f>"201511023581"</f>
        <v>201511023581</v>
      </c>
      <c r="C506" t="s">
        <v>4</v>
      </c>
    </row>
    <row r="507" spans="1:3" ht="15">
      <c r="A507">
        <v>501</v>
      </c>
      <c r="B507" t="str">
        <f>"201511026188"</f>
        <v>201511026188</v>
      </c>
      <c r="C507" t="s">
        <v>8</v>
      </c>
    </row>
    <row r="508" spans="1:3" ht="15">
      <c r="A508">
        <v>502</v>
      </c>
      <c r="B508" t="str">
        <f>"201511028030"</f>
        <v>201511028030</v>
      </c>
      <c r="C508" t="s">
        <v>7</v>
      </c>
    </row>
    <row r="509" spans="1:3" ht="15">
      <c r="A509">
        <v>503</v>
      </c>
      <c r="B509" t="str">
        <f>"201511029218"</f>
        <v>201511029218</v>
      </c>
      <c r="C509" t="s">
        <v>7</v>
      </c>
    </row>
    <row r="510" spans="1:3" ht="15">
      <c r="A510">
        <v>504</v>
      </c>
      <c r="B510" t="str">
        <f>"201511029925"</f>
        <v>201511029925</v>
      </c>
      <c r="C510" t="s">
        <v>11</v>
      </c>
    </row>
    <row r="511" spans="1:3" ht="15">
      <c r="A511">
        <v>505</v>
      </c>
      <c r="B511" t="str">
        <f>"201511030108"</f>
        <v>201511030108</v>
      </c>
      <c r="C511" t="s">
        <v>5</v>
      </c>
    </row>
    <row r="512" spans="1:3" ht="15">
      <c r="A512">
        <v>506</v>
      </c>
      <c r="B512" t="str">
        <f>"201511032169"</f>
        <v>201511032169</v>
      </c>
      <c r="C512" t="s">
        <v>8</v>
      </c>
    </row>
    <row r="513" spans="1:3" ht="15">
      <c r="A513">
        <v>507</v>
      </c>
      <c r="B513" t="str">
        <f>"201511032804"</f>
        <v>201511032804</v>
      </c>
      <c r="C513" t="s">
        <v>4</v>
      </c>
    </row>
    <row r="514" spans="1:3" ht="15">
      <c r="A514">
        <v>508</v>
      </c>
      <c r="B514" t="str">
        <f>"201511033375"</f>
        <v>201511033375</v>
      </c>
      <c r="C514" t="s">
        <v>5</v>
      </c>
    </row>
    <row r="515" spans="1:3" ht="15">
      <c r="A515">
        <v>509</v>
      </c>
      <c r="B515" t="str">
        <f>"201511034137"</f>
        <v>201511034137</v>
      </c>
      <c r="C515" t="s">
        <v>5</v>
      </c>
    </row>
    <row r="516" spans="1:3" ht="15">
      <c r="A516">
        <v>510</v>
      </c>
      <c r="B516" t="str">
        <f>"201511035515"</f>
        <v>201511035515</v>
      </c>
      <c r="C516" t="s">
        <v>5</v>
      </c>
    </row>
    <row r="517" spans="1:3" ht="15">
      <c r="A517">
        <v>511</v>
      </c>
      <c r="B517" t="str">
        <f>"201511037014"</f>
        <v>201511037014</v>
      </c>
      <c r="C517" t="s">
        <v>7</v>
      </c>
    </row>
    <row r="518" spans="1:3" ht="15">
      <c r="A518">
        <v>512</v>
      </c>
      <c r="B518" t="str">
        <f>"201511038421"</f>
        <v>201511038421</v>
      </c>
      <c r="C518" t="s">
        <v>8</v>
      </c>
    </row>
    <row r="519" spans="1:3" ht="15">
      <c r="A519">
        <v>513</v>
      </c>
      <c r="B519" t="str">
        <f>"201511039532"</f>
        <v>201511039532</v>
      </c>
      <c r="C519" t="s">
        <v>5</v>
      </c>
    </row>
    <row r="520" spans="1:3" ht="15">
      <c r="A520">
        <v>514</v>
      </c>
      <c r="B520" t="str">
        <f>"201511039672"</f>
        <v>201511039672</v>
      </c>
      <c r="C520" t="s">
        <v>8</v>
      </c>
    </row>
    <row r="521" spans="1:3" ht="15">
      <c r="A521">
        <v>515</v>
      </c>
      <c r="B521" t="str">
        <f>"201512000943"</f>
        <v>201512000943</v>
      </c>
      <c r="C521" t="s">
        <v>5</v>
      </c>
    </row>
    <row r="522" spans="1:3" ht="15">
      <c r="A522">
        <v>516</v>
      </c>
      <c r="B522" t="str">
        <f>"201512003061"</f>
        <v>201512003061</v>
      </c>
      <c r="C522" t="s">
        <v>7</v>
      </c>
    </row>
    <row r="523" spans="1:3" ht="15">
      <c r="A523">
        <v>517</v>
      </c>
      <c r="B523" t="str">
        <f>"201512005117"</f>
        <v>201512005117</v>
      </c>
      <c r="C523" t="s">
        <v>8</v>
      </c>
    </row>
    <row r="524" spans="1:3" ht="15">
      <c r="A524">
        <v>518</v>
      </c>
      <c r="B524" t="str">
        <f>"201512005346"</f>
        <v>201512005346</v>
      </c>
      <c r="C524" t="s">
        <v>5</v>
      </c>
    </row>
    <row r="525" spans="1:3" ht="15">
      <c r="A525">
        <v>519</v>
      </c>
      <c r="B525" t="str">
        <f>"201603000520"</f>
        <v>201603000520</v>
      </c>
      <c r="C525" t="s">
        <v>6</v>
      </c>
    </row>
    <row r="526" spans="1:3" ht="15">
      <c r="A526">
        <v>520</v>
      </c>
      <c r="B526" t="str">
        <f>"201604000557"</f>
        <v>201604000557</v>
      </c>
      <c r="C526" t="s">
        <v>5</v>
      </c>
    </row>
    <row r="527" spans="1:3" ht="15">
      <c r="A527">
        <v>521</v>
      </c>
      <c r="B527" t="str">
        <f>"201604001202"</f>
        <v>201604001202</v>
      </c>
      <c r="C527" t="s">
        <v>8</v>
      </c>
    </row>
    <row r="528" spans="1:3" ht="15">
      <c r="A528">
        <v>522</v>
      </c>
      <c r="B528" t="str">
        <f>"201604002779"</f>
        <v>201604002779</v>
      </c>
      <c r="C528" t="s">
        <v>9</v>
      </c>
    </row>
    <row r="529" spans="1:3" ht="15">
      <c r="A529">
        <v>523</v>
      </c>
      <c r="B529" t="str">
        <f>"201604003245"</f>
        <v>201604003245</v>
      </c>
      <c r="C529" t="s">
        <v>5</v>
      </c>
    </row>
    <row r="530" spans="1:3" ht="15">
      <c r="A530">
        <v>524</v>
      </c>
      <c r="B530" t="str">
        <f>"201604003247"</f>
        <v>201604003247</v>
      </c>
      <c r="C530" t="s">
        <v>8</v>
      </c>
    </row>
    <row r="531" spans="1:3" ht="15">
      <c r="A531">
        <v>525</v>
      </c>
      <c r="B531" t="str">
        <f>"201604004813"</f>
        <v>201604004813</v>
      </c>
      <c r="C531" t="s">
        <v>7</v>
      </c>
    </row>
    <row r="532" spans="1:3" ht="15">
      <c r="A532">
        <v>526</v>
      </c>
      <c r="B532" t="str">
        <f>"201606000133"</f>
        <v>201606000133</v>
      </c>
      <c r="C532" t="s">
        <v>11</v>
      </c>
    </row>
    <row r="535" ht="15">
      <c r="A535" t="s">
        <v>17</v>
      </c>
    </row>
    <row r="536" ht="15">
      <c r="A536" t="s">
        <v>18</v>
      </c>
    </row>
    <row r="537" ht="15">
      <c r="A537" t="s">
        <v>17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Ntaoutis Evangelos</dc:creator>
  <cp:keywords/>
  <dc:description/>
  <cp:lastModifiedBy>Lymperis Stavros</cp:lastModifiedBy>
  <dcterms:created xsi:type="dcterms:W3CDTF">2019-09-19T11:41:33Z</dcterms:created>
  <dcterms:modified xsi:type="dcterms:W3CDTF">2019-09-19T12:09:36Z</dcterms:modified>
  <cp:category/>
  <cp:version/>
  <cp:contentType/>
  <cp:contentStatus/>
</cp:coreProperties>
</file>